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C:\Users\Lasma.Ubele\OneDrive - LALRG\Dokumenti\2016\Budzets_2017\Izlidzinasana\Analitika\"/>
    </mc:Choice>
  </mc:AlternateContent>
  <bookViews>
    <workbookView xWindow="0" yWindow="0" windowWidth="25470" windowHeight="15420" firstSheet="1" activeTab="1"/>
  </bookViews>
  <sheets>
    <sheet name="Kopsavilkums" sheetId="26" r:id="rId1"/>
    <sheet name="PFI" sheetId="16" r:id="rId2"/>
    <sheet name="Izverstais_PFI_aprekins" sheetId="17" r:id="rId3"/>
    <sheet name="Vertetie_ienemumi" sheetId="3" r:id="rId4"/>
    <sheet name="IIN_ienemumi" sheetId="7" r:id="rId5"/>
    <sheet name="IIN_SK_koeficienti" sheetId="11" r:id="rId6"/>
    <sheet name="Iedzivotaju_skaits_struktura" sheetId="6" r:id="rId7"/>
  </sheets>
  <calcPr calcId="171027"/>
</workbook>
</file>

<file path=xl/calcChain.xml><?xml version="1.0" encoding="utf-8"?>
<calcChain xmlns="http://schemas.openxmlformats.org/spreadsheetml/2006/main">
  <c r="N13" i="16" l="1"/>
  <c r="M13" i="16"/>
  <c r="L13" i="16"/>
  <c r="F128" i="26" l="1"/>
  <c r="F17" i="26"/>
  <c r="F129" i="26" l="1"/>
  <c r="F7" i="26" s="1"/>
  <c r="C11" i="26" l="1"/>
  <c r="C34" i="26"/>
  <c r="C27" i="26"/>
  <c r="C21" i="26"/>
  <c r="C124" i="26"/>
  <c r="C120" i="26"/>
  <c r="C116" i="26"/>
  <c r="C112" i="26"/>
  <c r="C108" i="26"/>
  <c r="C104" i="26"/>
  <c r="C100" i="26"/>
  <c r="C96" i="26"/>
  <c r="C92" i="26"/>
  <c r="C88" i="26"/>
  <c r="C84" i="26"/>
  <c r="C80" i="26"/>
  <c r="C76" i="26"/>
  <c r="C72" i="26"/>
  <c r="C68" i="26"/>
  <c r="C64" i="26"/>
  <c r="C60" i="26"/>
  <c r="C56" i="26"/>
  <c r="C52" i="26"/>
  <c r="C47" i="26"/>
  <c r="C43" i="26"/>
  <c r="C39" i="26"/>
  <c r="C20" i="26"/>
  <c r="C40" i="26"/>
  <c r="C19" i="26"/>
  <c r="C28" i="26"/>
  <c r="C25" i="26"/>
  <c r="C33" i="26"/>
  <c r="C127" i="26"/>
  <c r="C123" i="26"/>
  <c r="C119" i="26"/>
  <c r="C115" i="26"/>
  <c r="C111" i="26"/>
  <c r="C107" i="26"/>
  <c r="C103" i="26"/>
  <c r="C99" i="26"/>
  <c r="C95" i="26"/>
  <c r="C91" i="26"/>
  <c r="C87" i="26"/>
  <c r="C83" i="26"/>
  <c r="C79" i="26"/>
  <c r="C75" i="26"/>
  <c r="C71" i="26"/>
  <c r="C67" i="26"/>
  <c r="C63" i="26"/>
  <c r="C59" i="26"/>
  <c r="C55" i="26"/>
  <c r="C51" i="26"/>
  <c r="C46" i="26"/>
  <c r="C42" i="26"/>
  <c r="C48" i="26"/>
  <c r="C16" i="26"/>
  <c r="C26" i="26"/>
  <c r="C12" i="26"/>
  <c r="C15" i="26"/>
  <c r="C22" i="26"/>
  <c r="C30" i="26"/>
  <c r="C23" i="26"/>
  <c r="C31" i="26"/>
  <c r="C126" i="26"/>
  <c r="C122" i="26"/>
  <c r="C118" i="26"/>
  <c r="C114" i="26"/>
  <c r="C110" i="26"/>
  <c r="C106" i="26"/>
  <c r="C102" i="26"/>
  <c r="C98" i="26"/>
  <c r="C94" i="26"/>
  <c r="C90" i="26"/>
  <c r="C86" i="26"/>
  <c r="C82" i="26"/>
  <c r="C78" i="26"/>
  <c r="C74" i="26"/>
  <c r="C70" i="26"/>
  <c r="C66" i="26"/>
  <c r="C62" i="26"/>
  <c r="C58" i="26"/>
  <c r="C54" i="26"/>
  <c r="C50" i="26"/>
  <c r="C45" i="26"/>
  <c r="C41" i="26"/>
  <c r="C36" i="26"/>
  <c r="C18" i="26"/>
  <c r="C35" i="26"/>
  <c r="C24" i="26"/>
  <c r="C32" i="26"/>
  <c r="C29" i="26"/>
  <c r="C37" i="26"/>
  <c r="C125" i="26"/>
  <c r="C121" i="26"/>
  <c r="C117" i="26"/>
  <c r="C113" i="26"/>
  <c r="C109" i="26"/>
  <c r="C105" i="26"/>
  <c r="C101" i="26"/>
  <c r="C97" i="26"/>
  <c r="C93" i="26"/>
  <c r="C89" i="26"/>
  <c r="C85" i="26"/>
  <c r="C81" i="26"/>
  <c r="C77" i="26"/>
  <c r="C73" i="26"/>
  <c r="C69" i="26"/>
  <c r="C65" i="26"/>
  <c r="C61" i="26"/>
  <c r="C57" i="26"/>
  <c r="C53" i="26"/>
  <c r="C49" i="26"/>
  <c r="C44" i="26"/>
  <c r="C38" i="26"/>
  <c r="C9" i="26"/>
  <c r="C10" i="26"/>
  <c r="C13" i="26"/>
  <c r="C14" i="26"/>
  <c r="C128" i="26" l="1"/>
  <c r="C8" i="26" l="1"/>
  <c r="C17" i="26" s="1"/>
  <c r="C129" i="26" s="1"/>
  <c r="C7" i="26" s="1"/>
  <c r="D8" i="26" l="1"/>
  <c r="D19" i="26"/>
  <c r="E19" i="26" s="1"/>
  <c r="G19" i="26" l="1"/>
  <c r="H19" i="26"/>
  <c r="D72" i="26"/>
  <c r="E72" i="26" s="1"/>
  <c r="D41" i="26"/>
  <c r="E41" i="26" s="1"/>
  <c r="D9" i="26"/>
  <c r="E9" i="26" s="1"/>
  <c r="D116" i="26"/>
  <c r="E116" i="26" s="1"/>
  <c r="D63" i="26"/>
  <c r="E63" i="26" s="1"/>
  <c r="D80" i="26"/>
  <c r="E80" i="26" s="1"/>
  <c r="D45" i="26"/>
  <c r="E45" i="26" s="1"/>
  <c r="D44" i="26"/>
  <c r="E44" i="26" s="1"/>
  <c r="D27" i="26"/>
  <c r="E27" i="26" s="1"/>
  <c r="D119" i="26"/>
  <c r="E119" i="26" s="1"/>
  <c r="D82" i="26"/>
  <c r="E82" i="26" s="1"/>
  <c r="D83" i="26"/>
  <c r="E83" i="26" s="1"/>
  <c r="D40" i="26"/>
  <c r="E40" i="26" s="1"/>
  <c r="D97" i="26"/>
  <c r="E97" i="26" s="1"/>
  <c r="D84" i="26"/>
  <c r="E84" i="26" s="1"/>
  <c r="D47" i="26"/>
  <c r="E47" i="26" s="1"/>
  <c r="D66" i="26"/>
  <c r="E66" i="26" s="1"/>
  <c r="D93" i="26"/>
  <c r="E93" i="26" s="1"/>
  <c r="D30" i="26"/>
  <c r="E30" i="26" s="1"/>
  <c r="D75" i="26"/>
  <c r="E75" i="26" s="1"/>
  <c r="D54" i="26"/>
  <c r="E54" i="26" s="1"/>
  <c r="D18" i="26"/>
  <c r="E18" i="26" s="1"/>
  <c r="D92" i="26"/>
  <c r="E92" i="26" s="1"/>
  <c r="D16" i="26"/>
  <c r="E16" i="26" s="1"/>
  <c r="D73" i="26"/>
  <c r="E73" i="26" s="1"/>
  <c r="D74" i="26"/>
  <c r="E74" i="26" s="1"/>
  <c r="D65" i="26"/>
  <c r="E65" i="26" s="1"/>
  <c r="D70" i="26"/>
  <c r="E70" i="26" s="1"/>
  <c r="D52" i="26"/>
  <c r="E52" i="26" s="1"/>
  <c r="D95" i="26"/>
  <c r="E95" i="26" s="1"/>
  <c r="D31" i="26"/>
  <c r="E31" i="26" s="1"/>
  <c r="D34" i="26"/>
  <c r="E34" i="26" s="1"/>
  <c r="D22" i="26"/>
  <c r="E22" i="26" s="1"/>
  <c r="D77" i="26"/>
  <c r="E77" i="26" s="1"/>
  <c r="D126" i="26"/>
  <c r="E126" i="26" s="1"/>
  <c r="D108" i="26"/>
  <c r="E108" i="26" s="1"/>
  <c r="D123" i="26"/>
  <c r="E123" i="26" s="1"/>
  <c r="D59" i="26"/>
  <c r="E59" i="26" s="1"/>
  <c r="D113" i="26"/>
  <c r="E113" i="26" s="1"/>
  <c r="D100" i="26"/>
  <c r="E100" i="26" s="1"/>
  <c r="D55" i="26"/>
  <c r="E55" i="26" s="1"/>
  <c r="D64" i="26"/>
  <c r="E64" i="26" s="1"/>
  <c r="D37" i="26"/>
  <c r="E37" i="26" s="1"/>
  <c r="D28" i="26"/>
  <c r="E28" i="26" s="1"/>
  <c r="D26" i="26"/>
  <c r="E26" i="26" s="1"/>
  <c r="D32" i="26"/>
  <c r="E32" i="26" s="1"/>
  <c r="D90" i="26"/>
  <c r="E90" i="26" s="1"/>
  <c r="D105" i="26"/>
  <c r="E105" i="26" s="1"/>
  <c r="D42" i="26"/>
  <c r="E42" i="26" s="1"/>
  <c r="D14" i="26"/>
  <c r="E14" i="26" s="1"/>
  <c r="D127" i="26"/>
  <c r="E127" i="26" s="1"/>
  <c r="D98" i="26"/>
  <c r="E98" i="26" s="1"/>
  <c r="D109" i="26"/>
  <c r="E109" i="26" s="1"/>
  <c r="D62" i="26"/>
  <c r="E62" i="26" s="1"/>
  <c r="D91" i="26"/>
  <c r="E91" i="26" s="1"/>
  <c r="D118" i="26"/>
  <c r="E118" i="26" s="1"/>
  <c r="D101" i="26"/>
  <c r="E101" i="26" s="1"/>
  <c r="D46" i="26"/>
  <c r="E46" i="26" s="1"/>
  <c r="D58" i="26"/>
  <c r="E58" i="26" s="1"/>
  <c r="D89" i="26"/>
  <c r="E89" i="26" s="1"/>
  <c r="D88" i="26"/>
  <c r="E88" i="26" s="1"/>
  <c r="D102" i="26"/>
  <c r="E102" i="26" s="1"/>
  <c r="D111" i="26"/>
  <c r="E111" i="26" s="1"/>
  <c r="D48" i="26"/>
  <c r="E48" i="26" s="1"/>
  <c r="D29" i="26"/>
  <c r="E29" i="26" s="1"/>
  <c r="D20" i="26"/>
  <c r="E20" i="26" s="1"/>
  <c r="D120" i="26"/>
  <c r="E120" i="26" s="1"/>
  <c r="D87" i="26"/>
  <c r="E87" i="26" s="1"/>
  <c r="D69" i="26"/>
  <c r="E69" i="26" s="1"/>
  <c r="D51" i="26"/>
  <c r="E51" i="26" s="1"/>
  <c r="D122" i="26"/>
  <c r="E122" i="26" s="1"/>
  <c r="D104" i="26"/>
  <c r="E104" i="26" s="1"/>
  <c r="D121" i="26"/>
  <c r="E121" i="26" s="1"/>
  <c r="D57" i="26"/>
  <c r="E57" i="26" s="1"/>
  <c r="D106" i="26"/>
  <c r="E106" i="26" s="1"/>
  <c r="D56" i="26"/>
  <c r="E56" i="26" s="1"/>
  <c r="D33" i="26"/>
  <c r="E33" i="26" s="1"/>
  <c r="D38" i="26"/>
  <c r="E38" i="26" s="1"/>
  <c r="D24" i="26"/>
  <c r="E24" i="26" s="1"/>
  <c r="D79" i="26"/>
  <c r="E79" i="26" s="1"/>
  <c r="D10" i="26"/>
  <c r="E10" i="26" s="1"/>
  <c r="D112" i="26"/>
  <c r="E112" i="26" s="1"/>
  <c r="D125" i="26"/>
  <c r="E125" i="26" s="1"/>
  <c r="D61" i="26"/>
  <c r="E61" i="26" s="1"/>
  <c r="D94" i="26"/>
  <c r="E94" i="26" s="1"/>
  <c r="D76" i="26"/>
  <c r="E76" i="26" s="1"/>
  <c r="D107" i="26"/>
  <c r="E107" i="26" s="1"/>
  <c r="D43" i="26"/>
  <c r="E43" i="26" s="1"/>
  <c r="D49" i="26"/>
  <c r="E49" i="26" s="1"/>
  <c r="D36" i="26"/>
  <c r="E36" i="26" s="1"/>
  <c r="D23" i="26"/>
  <c r="E23" i="26" s="1"/>
  <c r="D13" i="26"/>
  <c r="E13" i="26" s="1"/>
  <c r="D110" i="26"/>
  <c r="E110" i="26" s="1"/>
  <c r="D115" i="26"/>
  <c r="E115" i="26" s="1"/>
  <c r="D25" i="26"/>
  <c r="E25" i="26" s="1"/>
  <c r="D99" i="26"/>
  <c r="E99" i="26" s="1"/>
  <c r="E8" i="26"/>
  <c r="D86" i="26"/>
  <c r="E86" i="26" s="1"/>
  <c r="D11" i="26"/>
  <c r="E11" i="26" s="1"/>
  <c r="D117" i="26"/>
  <c r="E117" i="26" s="1"/>
  <c r="D53" i="26"/>
  <c r="E53" i="26" s="1"/>
  <c r="D81" i="26"/>
  <c r="E81" i="26" s="1"/>
  <c r="D103" i="26"/>
  <c r="E103" i="26" s="1"/>
  <c r="D85" i="26"/>
  <c r="E85" i="26" s="1"/>
  <c r="D67" i="26"/>
  <c r="E67" i="26" s="1"/>
  <c r="D78" i="26"/>
  <c r="E78" i="26" s="1"/>
  <c r="D35" i="26"/>
  <c r="E35" i="26" s="1"/>
  <c r="D12" i="26"/>
  <c r="E12" i="26" s="1"/>
  <c r="D39" i="26"/>
  <c r="E39" i="26" s="1"/>
  <c r="D21" i="26"/>
  <c r="E21" i="26" s="1"/>
  <c r="D68" i="26"/>
  <c r="E68" i="26" s="1"/>
  <c r="D96" i="26"/>
  <c r="E96" i="26" s="1"/>
  <c r="D15" i="26"/>
  <c r="E15" i="26" s="1"/>
  <c r="D50" i="26"/>
  <c r="E50" i="26" s="1"/>
  <c r="D124" i="26"/>
  <c r="E124" i="26" s="1"/>
  <c r="D114" i="26"/>
  <c r="E114" i="26" s="1"/>
  <c r="D71" i="26"/>
  <c r="E71" i="26" s="1"/>
  <c r="D60" i="26"/>
  <c r="E60" i="26" s="1"/>
  <c r="H113" i="26" l="1"/>
  <c r="G113" i="26"/>
  <c r="H123" i="26"/>
  <c r="G123" i="26"/>
  <c r="H126" i="26"/>
  <c r="G126" i="26"/>
  <c r="H114" i="26"/>
  <c r="G114" i="26"/>
  <c r="H124" i="26"/>
  <c r="G124" i="26"/>
  <c r="H117" i="26"/>
  <c r="G117" i="26"/>
  <c r="H115" i="26"/>
  <c r="G115" i="26"/>
  <c r="H125" i="26"/>
  <c r="G125" i="26"/>
  <c r="H112" i="26"/>
  <c r="G112" i="26"/>
  <c r="H121" i="26"/>
  <c r="G121" i="26"/>
  <c r="H122" i="26"/>
  <c r="G122" i="26"/>
  <c r="H120" i="26"/>
  <c r="G120" i="26"/>
  <c r="H118" i="26"/>
  <c r="G118" i="26"/>
  <c r="H127" i="26"/>
  <c r="G127" i="26"/>
  <c r="H119" i="26"/>
  <c r="G119" i="26"/>
  <c r="H116" i="26"/>
  <c r="G116" i="26"/>
  <c r="H71" i="26"/>
  <c r="G71" i="26"/>
  <c r="H96" i="26"/>
  <c r="G96" i="26"/>
  <c r="H103" i="26"/>
  <c r="G103" i="26"/>
  <c r="H64" i="26"/>
  <c r="G64" i="26"/>
  <c r="H100" i="26"/>
  <c r="G100" i="26"/>
  <c r="H108" i="26"/>
  <c r="G108" i="26"/>
  <c r="H77" i="26"/>
  <c r="G77" i="26"/>
  <c r="H95" i="26"/>
  <c r="G95" i="26"/>
  <c r="H70" i="26"/>
  <c r="G70" i="26"/>
  <c r="H65" i="26"/>
  <c r="G65" i="26"/>
  <c r="H74" i="26"/>
  <c r="G74" i="26"/>
  <c r="H73" i="26"/>
  <c r="G73" i="26"/>
  <c r="H92" i="26"/>
  <c r="G92" i="26"/>
  <c r="H60" i="26"/>
  <c r="G60" i="26"/>
  <c r="H68" i="26"/>
  <c r="G68" i="26"/>
  <c r="H78" i="26"/>
  <c r="G78" i="26"/>
  <c r="H67" i="26"/>
  <c r="G67" i="26"/>
  <c r="H85" i="26"/>
  <c r="G85" i="26"/>
  <c r="H81" i="26"/>
  <c r="G81" i="26"/>
  <c r="H86" i="26"/>
  <c r="G86" i="26"/>
  <c r="H99" i="26"/>
  <c r="G99" i="26"/>
  <c r="H110" i="26"/>
  <c r="G110" i="26"/>
  <c r="H107" i="26"/>
  <c r="G107" i="26"/>
  <c r="H76" i="26"/>
  <c r="G76" i="26"/>
  <c r="H94" i="26"/>
  <c r="G94" i="26"/>
  <c r="H61" i="26"/>
  <c r="G61" i="26"/>
  <c r="H79" i="26"/>
  <c r="G79" i="26"/>
  <c r="H106" i="26"/>
  <c r="G106" i="26"/>
  <c r="H104" i="26"/>
  <c r="G104" i="26"/>
  <c r="H69" i="26"/>
  <c r="G69" i="26"/>
  <c r="H87" i="26"/>
  <c r="G87" i="26"/>
  <c r="H111" i="26"/>
  <c r="G111" i="26"/>
  <c r="H102" i="26"/>
  <c r="G102" i="26"/>
  <c r="H88" i="26"/>
  <c r="G88" i="26"/>
  <c r="H89" i="26"/>
  <c r="G89" i="26"/>
  <c r="H101" i="26"/>
  <c r="G101" i="26"/>
  <c r="H91" i="26"/>
  <c r="G91" i="26"/>
  <c r="H62" i="26"/>
  <c r="G62" i="26"/>
  <c r="H109" i="26"/>
  <c r="G109" i="26"/>
  <c r="H98" i="26"/>
  <c r="G98" i="26"/>
  <c r="H105" i="26"/>
  <c r="G105" i="26"/>
  <c r="H90" i="26"/>
  <c r="G90" i="26"/>
  <c r="H75" i="26"/>
  <c r="G75" i="26"/>
  <c r="H93" i="26"/>
  <c r="G93" i="26"/>
  <c r="H66" i="26"/>
  <c r="G66" i="26"/>
  <c r="H84" i="26"/>
  <c r="G84" i="26"/>
  <c r="H97" i="26"/>
  <c r="G97" i="26"/>
  <c r="H83" i="26"/>
  <c r="G83" i="26"/>
  <c r="H82" i="26"/>
  <c r="G82" i="26"/>
  <c r="H80" i="26"/>
  <c r="G80" i="26"/>
  <c r="H63" i="26"/>
  <c r="G63" i="26"/>
  <c r="H72" i="26"/>
  <c r="G72" i="26"/>
  <c r="H32" i="26"/>
  <c r="G32" i="26"/>
  <c r="H26" i="26"/>
  <c r="G26" i="26"/>
  <c r="H28" i="26"/>
  <c r="G28" i="26"/>
  <c r="G37" i="26"/>
  <c r="H37" i="26"/>
  <c r="G55" i="26"/>
  <c r="H55" i="26"/>
  <c r="G59" i="26"/>
  <c r="H59" i="26"/>
  <c r="H22" i="26"/>
  <c r="G22" i="26"/>
  <c r="H34" i="26"/>
  <c r="G34" i="26"/>
  <c r="G31" i="26"/>
  <c r="H31" i="26"/>
  <c r="H52" i="26"/>
  <c r="G52" i="26"/>
  <c r="H16" i="26"/>
  <c r="G16" i="26"/>
  <c r="H50" i="26"/>
  <c r="G50" i="26"/>
  <c r="G15" i="26"/>
  <c r="H15" i="26"/>
  <c r="G21" i="26"/>
  <c r="H21" i="26"/>
  <c r="G39" i="26"/>
  <c r="H39" i="26"/>
  <c r="H12" i="26"/>
  <c r="G12" i="26"/>
  <c r="G35" i="26"/>
  <c r="H35" i="26"/>
  <c r="G53" i="26"/>
  <c r="H53" i="26"/>
  <c r="G11" i="26"/>
  <c r="H11" i="26"/>
  <c r="G8" i="26"/>
  <c r="H8" i="26"/>
  <c r="G25" i="26"/>
  <c r="H25" i="26"/>
  <c r="G13" i="26"/>
  <c r="H13" i="26"/>
  <c r="G23" i="26"/>
  <c r="H23" i="26"/>
  <c r="H36" i="26"/>
  <c r="G36" i="26"/>
  <c r="G49" i="26"/>
  <c r="H49" i="26"/>
  <c r="G43" i="26"/>
  <c r="H43" i="26"/>
  <c r="H10" i="26"/>
  <c r="G10" i="26"/>
  <c r="H24" i="26"/>
  <c r="G24" i="26"/>
  <c r="H38" i="26"/>
  <c r="G38" i="26"/>
  <c r="G33" i="26"/>
  <c r="H33" i="26"/>
  <c r="H56" i="26"/>
  <c r="G56" i="26"/>
  <c r="G57" i="26"/>
  <c r="H57" i="26"/>
  <c r="G51" i="26"/>
  <c r="H51" i="26"/>
  <c r="H20" i="26"/>
  <c r="G20" i="26"/>
  <c r="G29" i="26"/>
  <c r="H29" i="26"/>
  <c r="H48" i="26"/>
  <c r="G48" i="26"/>
  <c r="H58" i="26"/>
  <c r="G58" i="26"/>
  <c r="H46" i="26"/>
  <c r="G46" i="26"/>
  <c r="H14" i="26"/>
  <c r="G14" i="26"/>
  <c r="H42" i="26"/>
  <c r="G42" i="26"/>
  <c r="H18" i="26"/>
  <c r="G18" i="26"/>
  <c r="H54" i="26"/>
  <c r="G54" i="26"/>
  <c r="H30" i="26"/>
  <c r="G30" i="26"/>
  <c r="G47" i="26"/>
  <c r="H47" i="26"/>
  <c r="H40" i="26"/>
  <c r="G40" i="26"/>
  <c r="G27" i="26"/>
  <c r="H27" i="26"/>
  <c r="H44" i="26"/>
  <c r="G44" i="26"/>
  <c r="G45" i="26"/>
  <c r="H45" i="26"/>
  <c r="G9" i="26"/>
  <c r="H9" i="26"/>
  <c r="G41" i="26"/>
  <c r="H41" i="26"/>
  <c r="E128" i="26"/>
  <c r="H128" i="26" s="1"/>
  <c r="E17" i="26"/>
  <c r="H17" i="26" s="1"/>
  <c r="D128" i="26"/>
  <c r="D17" i="26"/>
  <c r="G128" i="26" l="1"/>
  <c r="G17" i="26"/>
  <c r="E129" i="26"/>
  <c r="D129" i="26"/>
  <c r="D7" i="26" s="1"/>
  <c r="G129" i="26" l="1"/>
  <c r="G7" i="26" s="1"/>
  <c r="E7" i="26"/>
  <c r="H129" i="26"/>
  <c r="H7" i="26" s="1"/>
</calcChain>
</file>

<file path=xl/sharedStrings.xml><?xml version="1.0" encoding="utf-8"?>
<sst xmlns="http://schemas.openxmlformats.org/spreadsheetml/2006/main" count="998" uniqueCount="246">
  <si>
    <t>N.p.k.</t>
  </si>
  <si>
    <t>Pašvaldība</t>
  </si>
  <si>
    <t xml:space="preserve">Daugavpils                              </t>
  </si>
  <si>
    <t xml:space="preserve">Jēkabpils                               </t>
  </si>
  <si>
    <t xml:space="preserve">Jelgava                                 </t>
  </si>
  <si>
    <t xml:space="preserve">Jūrmala                                 </t>
  </si>
  <si>
    <t xml:space="preserve">Liepāja                                 </t>
  </si>
  <si>
    <t xml:space="preserve">Rēzekne                                 </t>
  </si>
  <si>
    <t xml:space="preserve">Rīga                                    </t>
  </si>
  <si>
    <t>Valmiera</t>
  </si>
  <si>
    <t xml:space="preserve">Ventspils                               </t>
  </si>
  <si>
    <t>Republikas pilsētas kopā:</t>
  </si>
  <si>
    <t>Aglonas novads</t>
  </si>
  <si>
    <t>Aizkraukles novads</t>
  </si>
  <si>
    <t>Aizputes novads</t>
  </si>
  <si>
    <t>Aknīstes novads</t>
  </si>
  <si>
    <t>Alojas novads</t>
  </si>
  <si>
    <t>Alsungas novads</t>
  </si>
  <si>
    <t>Alūksnes novads</t>
  </si>
  <si>
    <t>Amatas novads</t>
  </si>
  <si>
    <t>Apes  novads</t>
  </si>
  <si>
    <t>Auces novads</t>
  </si>
  <si>
    <t>Ādažu novads</t>
  </si>
  <si>
    <t>Babītes novads</t>
  </si>
  <si>
    <t>Baldones novads</t>
  </si>
  <si>
    <t>Baltinavas novads</t>
  </si>
  <si>
    <t>Balvu novads</t>
  </si>
  <si>
    <t>Bauskas novads</t>
  </si>
  <si>
    <t>Beverīnas novads</t>
  </si>
  <si>
    <t>Brocēnu novads</t>
  </si>
  <si>
    <t>Burtnieku novads</t>
  </si>
  <si>
    <t>Carnikavas novads</t>
  </si>
  <si>
    <t>Cēsu novads</t>
  </si>
  <si>
    <t>Cesvaines novads</t>
  </si>
  <si>
    <t>Ciblas novads</t>
  </si>
  <si>
    <t>Dagdas novads</t>
  </si>
  <si>
    <t>Daugavpils novads</t>
  </si>
  <si>
    <t>Dobeles novads</t>
  </si>
  <si>
    <t>Dundagas novads</t>
  </si>
  <si>
    <t>Durbes novads</t>
  </si>
  <si>
    <t>Engures novads</t>
  </si>
  <si>
    <t>Ērgļu novads</t>
  </si>
  <si>
    <t>Garkalnes novads</t>
  </si>
  <si>
    <t>Grobiņas novads</t>
  </si>
  <si>
    <t>Gulbenes novads</t>
  </si>
  <si>
    <t>Iecavas novads</t>
  </si>
  <si>
    <t>Ikšķiles novads</t>
  </si>
  <si>
    <t>Inčukalna novads</t>
  </si>
  <si>
    <t>Ilūkstes novads</t>
  </si>
  <si>
    <t>Jaunjelgavas novads</t>
  </si>
  <si>
    <t>Jaunpiebalgas novads</t>
  </si>
  <si>
    <t>Jaunpils novads</t>
  </si>
  <si>
    <t>Jēkabpils novads</t>
  </si>
  <si>
    <t>Jelgavas novads</t>
  </si>
  <si>
    <t>Kandavas novads</t>
  </si>
  <si>
    <t>Kārsavas novads</t>
  </si>
  <si>
    <t>Kocēnu novads</t>
  </si>
  <si>
    <t>Kokneses novads</t>
  </si>
  <si>
    <t>Krāslavas novads</t>
  </si>
  <si>
    <t>Krimuldas novads</t>
  </si>
  <si>
    <t>Krustpils novads</t>
  </si>
  <si>
    <t>Kuldīgas novads</t>
  </si>
  <si>
    <t>Ķeguma novads</t>
  </si>
  <si>
    <t>Ķekavas novads</t>
  </si>
  <si>
    <t>Lielvārdes novads</t>
  </si>
  <si>
    <t>Līgatnes novads</t>
  </si>
  <si>
    <t>Limbažu novads</t>
  </si>
  <si>
    <t>Līvānu novads</t>
  </si>
  <si>
    <t>Lubānas novads</t>
  </si>
  <si>
    <t>Ludzas novads</t>
  </si>
  <si>
    <t>Madonas novads</t>
  </si>
  <si>
    <t>Mālpils novads</t>
  </si>
  <si>
    <t>Mārupes novads</t>
  </si>
  <si>
    <t>Mazsalacas novads</t>
  </si>
  <si>
    <t>Mērsraga novads</t>
  </si>
  <si>
    <t>Naukšēnu novads</t>
  </si>
  <si>
    <t>Neretas novads</t>
  </si>
  <si>
    <t>Nīcas novads</t>
  </si>
  <si>
    <t>Ogres novads</t>
  </si>
  <si>
    <t>Olaines novads</t>
  </si>
  <si>
    <t>Ozolnieku novads</t>
  </si>
  <si>
    <t>Pārgaujas novads</t>
  </si>
  <si>
    <t>Pāvilostas novads</t>
  </si>
  <si>
    <t>Pļaviņu novads</t>
  </si>
  <si>
    <t>Preiļu novads</t>
  </si>
  <si>
    <t>Priekules novads</t>
  </si>
  <si>
    <t>Priekuļu  novads</t>
  </si>
  <si>
    <t>Raunas novads</t>
  </si>
  <si>
    <t>Rēzeknes novads</t>
  </si>
  <si>
    <t>Riebiņu novads</t>
  </si>
  <si>
    <t>Rojas novads</t>
  </si>
  <si>
    <t>Ropažu novads</t>
  </si>
  <si>
    <t>Rucavas novads</t>
  </si>
  <si>
    <t>Rugāju novads</t>
  </si>
  <si>
    <t>Rundāles novads</t>
  </si>
  <si>
    <t>Rūjienas novads</t>
  </si>
  <si>
    <t>Salacgrīvas novads</t>
  </si>
  <si>
    <t>Salas novads</t>
  </si>
  <si>
    <t>Salaspils novads</t>
  </si>
  <si>
    <t>Saldus novads</t>
  </si>
  <si>
    <t>Saulkrastu novads</t>
  </si>
  <si>
    <t>Sējas novads</t>
  </si>
  <si>
    <t>Siguldas novads</t>
  </si>
  <si>
    <t>Skrīveru novads</t>
  </si>
  <si>
    <t>Skrundas novads</t>
  </si>
  <si>
    <t>Smiltenes novads</t>
  </si>
  <si>
    <t>Stopiņu novads</t>
  </si>
  <si>
    <t>Strenču novads</t>
  </si>
  <si>
    <t>Talsu novads</t>
  </si>
  <si>
    <t>Tērvetes novads</t>
  </si>
  <si>
    <t>Tukuma novads</t>
  </si>
  <si>
    <t>Vaiņodes novads</t>
  </si>
  <si>
    <t>Valkas novads</t>
  </si>
  <si>
    <t>Varakļānu novads</t>
  </si>
  <si>
    <t>Vārkavas novads</t>
  </si>
  <si>
    <t>Vecpiebalgas novads</t>
  </si>
  <si>
    <t>Vecumnieku novads</t>
  </si>
  <si>
    <t>Ventspils novads</t>
  </si>
  <si>
    <t>Viesītes novads</t>
  </si>
  <si>
    <t>Viļakas novads</t>
  </si>
  <si>
    <t>Viļānu novads</t>
  </si>
  <si>
    <t>Zilupes novads</t>
  </si>
  <si>
    <t>Novadi kopā:</t>
  </si>
  <si>
    <t>Kopā:</t>
  </si>
  <si>
    <t>Kopā</t>
  </si>
  <si>
    <t>Iedzīvotāju skaits</t>
  </si>
  <si>
    <r>
      <t xml:space="preserve">Vērtētie ieņēmumi, </t>
    </r>
    <r>
      <rPr>
        <b/>
        <i/>
        <sz val="9"/>
        <rFont val="Times New Roman"/>
        <family val="1"/>
        <charset val="186"/>
      </rPr>
      <t>euro</t>
    </r>
  </si>
  <si>
    <t>0-6</t>
  </si>
  <si>
    <t>7-18</t>
  </si>
  <si>
    <t>virs darba spējas vecuma</t>
  </si>
  <si>
    <r>
      <t xml:space="preserve">Vērtētie ieņēmumi uz 1 iedz., </t>
    </r>
    <r>
      <rPr>
        <b/>
        <i/>
        <sz val="9"/>
        <rFont val="Times New Roman"/>
        <family val="1"/>
        <charset val="186"/>
      </rPr>
      <t>euro</t>
    </r>
  </si>
  <si>
    <t>Pavisam kopā</t>
  </si>
  <si>
    <t>IIN kopā</t>
  </si>
  <si>
    <t>NĪN par ēkām</t>
  </si>
  <si>
    <t>NĪN par inženierbūvēm</t>
  </si>
  <si>
    <t>NĪN par mājokļiem</t>
  </si>
  <si>
    <t>NĪN kopā</t>
  </si>
  <si>
    <t>Vērtētie ieņēmumi kopā</t>
  </si>
  <si>
    <t>IIN ieņēmumi kopā</t>
  </si>
  <si>
    <t>IIN ieņēmumu % pašvaldībām</t>
  </si>
  <si>
    <t>IIN ieņēmumi pašvaldībām</t>
  </si>
  <si>
    <t>Īpatsvara koeficients kopējos sadales kontā ieskaitītajos nodokļa ieņēmumos (%)</t>
  </si>
  <si>
    <t>Valsts ieņēmumu dienests</t>
  </si>
  <si>
    <t>ATVK kods</t>
  </si>
  <si>
    <t>804400</t>
  </si>
  <si>
    <t>804900</t>
  </si>
  <si>
    <t>800600</t>
  </si>
  <si>
    <t>805200</t>
  </si>
  <si>
    <t>806000</t>
  </si>
  <si>
    <t>801800</t>
  </si>
  <si>
    <t>806900</t>
  </si>
  <si>
    <t>800800</t>
  </si>
  <si>
    <t>807400</t>
  </si>
  <si>
    <t>807600</t>
  </si>
  <si>
    <t>801000</t>
  </si>
  <si>
    <t>808400</t>
  </si>
  <si>
    <t>801200</t>
  </si>
  <si>
    <t>801400</t>
  </si>
  <si>
    <t>809200</t>
  </si>
  <si>
    <t>801601</t>
  </si>
  <si>
    <t>809600</t>
  </si>
  <si>
    <t>Bērni no 0-6 gadiem</t>
  </si>
  <si>
    <t>Bērni un jaunieši no 7-18 gadiem</t>
  </si>
  <si>
    <t>Iedzīvotāji virs darbspējas vecuma</t>
  </si>
  <si>
    <t>* Pašvaldību finanšu izlīdzināšanas likuma 5.panta otrā daļa: "(2) Iedzīvotāju ienākuma nodokļa prognozēto ieņēmumu sadalījumu starp pašvaldībām Finanšu ministrija veic atbilstoši faktiskajai nodokļu izpildei gadā pirms valsts budžeta sagatavošanas gada, aprēķinot attiecīgos pašvaldību iedzīvotāju ienākuma nodokļa prognozēto ieņēmumu īpatsvarus."</t>
  </si>
  <si>
    <t>Pārskata periodā ieturētās  IIN summas  (pēc pārskatiem)</t>
  </si>
  <si>
    <t>Pēc pārskatiem iemaksātās IIN summas</t>
  </si>
  <si>
    <t>Atmaksātais IIN pēc gada ienākumu deklarāciju datiem</t>
  </si>
  <si>
    <r>
      <t>Faktiski iemaksātās IIN summas - IIN atmaksas pēc gada ienākumu deklarācijām</t>
    </r>
    <r>
      <rPr>
        <sz val="11"/>
        <rFont val="Times New Roman"/>
        <family val="1"/>
        <charset val="186"/>
      </rPr>
      <t xml:space="preserve"> </t>
    </r>
    <r>
      <rPr>
        <i/>
        <sz val="11"/>
        <rFont val="Times New Roman"/>
        <family val="1"/>
        <charset val="186"/>
      </rPr>
      <t>(IIN summa, kuru izmanto pašvaldības īpatsvara koeficienta aprēķinā)</t>
    </r>
  </si>
  <si>
    <t>Daugavpils</t>
  </si>
  <si>
    <t>Jēkabpils</t>
  </si>
  <si>
    <t>Rīga</t>
  </si>
  <si>
    <t>Ventspils</t>
  </si>
  <si>
    <t>Jelgava</t>
  </si>
  <si>
    <t>Jūrmala</t>
  </si>
  <si>
    <t>Liepāja</t>
  </si>
  <si>
    <t>Rēzekne</t>
  </si>
  <si>
    <t>Valsts budžeta dotācija</t>
  </si>
  <si>
    <t>Pašvaldību izdevumus raksturojošie kritēriji</t>
  </si>
  <si>
    <t>Bērni vecumā līdz 6 gadiem</t>
  </si>
  <si>
    <t>Bērnu un jaunieši vecumā no 7 līdz 18 gadiem</t>
  </si>
  <si>
    <t>Darbspējas vecumu pārsniegušie iedzīvotāji</t>
  </si>
  <si>
    <r>
      <t>Pašvaldības teritorijas platība km</t>
    </r>
    <r>
      <rPr>
        <vertAlign val="superscript"/>
        <sz val="12"/>
        <rFont val="Times New Roman"/>
        <family val="1"/>
        <charset val="186"/>
      </rPr>
      <t>2</t>
    </r>
  </si>
  <si>
    <t>Izlīdzināmo vienību skaits par katru kritērija vienību</t>
  </si>
  <si>
    <t>Teritorijas platība km2</t>
  </si>
  <si>
    <t>Izlīdzināmo vienību skaits</t>
  </si>
  <si>
    <t>Euro</t>
  </si>
  <si>
    <t>Vidējie vērtētie ieņēmumi uz vienu izlīdzināmo vienību valstī</t>
  </si>
  <si>
    <t>Augstākie vērtētie ieņēmumi uz vienu izlīdzināmo vienību valstī</t>
  </si>
  <si>
    <t>Sadales  koeficients:</t>
  </si>
  <si>
    <t>Rezultāts</t>
  </si>
  <si>
    <t>euro</t>
  </si>
  <si>
    <t>%</t>
  </si>
  <si>
    <t>Apes novads</t>
  </si>
  <si>
    <t>Izejas dati</t>
  </si>
  <si>
    <t>Pašvaldību ieņēmumu pārdale</t>
  </si>
  <si>
    <t>Pašvaldības īpatsvara koeficients kopējos sadales kontā ieskaitītajos IIN ieņēmumos 2017.gadā (%)*</t>
  </si>
  <si>
    <t>Priekuļu novads</t>
  </si>
  <si>
    <t>Iedzīvotāju skaits uz 01.01.2016.</t>
  </si>
  <si>
    <t>Plānotie ieņēmumi pēc izlīdzināšanas 2017 / 2016</t>
  </si>
  <si>
    <t>Salīdzinājumā ar 2016.gadu</t>
  </si>
  <si>
    <t>Nodokļu pārvalde (informācija atjaunota 2016.gada JŪLIJS)</t>
  </si>
  <si>
    <t>KOPĀ</t>
  </si>
  <si>
    <t>2017 / 2016, %</t>
  </si>
  <si>
    <t>2017 / 2016</t>
  </si>
  <si>
    <r>
      <t xml:space="preserve">Vērtētie ieņēmumi, </t>
    </r>
    <r>
      <rPr>
        <b/>
        <i/>
        <sz val="10"/>
        <rFont val="Times New Roman"/>
        <family val="1"/>
        <charset val="186"/>
      </rPr>
      <t>euro</t>
    </r>
  </si>
  <si>
    <r>
      <t xml:space="preserve">Iemaksas (-) PFIF un dotācijas no PFIF (+), </t>
    </r>
    <r>
      <rPr>
        <b/>
        <i/>
        <sz val="10"/>
        <rFont val="Times New Roman"/>
        <family val="1"/>
        <charset val="186"/>
      </rPr>
      <t>euro</t>
    </r>
  </si>
  <si>
    <r>
      <t xml:space="preserve">Vērtētie ieņēmumi pēc izlīdzināšanas, </t>
    </r>
    <r>
      <rPr>
        <b/>
        <i/>
        <sz val="10"/>
        <rFont val="Times New Roman"/>
        <family val="1"/>
        <charset val="186"/>
      </rPr>
      <t>euro</t>
    </r>
  </si>
  <si>
    <r>
      <t xml:space="preserve">Vērtētie ieņēmumi pēc izlīdzināšanas 2016.gadā (ar pārejas periodu), </t>
    </r>
    <r>
      <rPr>
        <b/>
        <i/>
        <sz val="10"/>
        <rFont val="Times New Roman"/>
        <family val="1"/>
        <charset val="186"/>
      </rPr>
      <t>euro</t>
    </r>
  </si>
  <si>
    <r>
      <t xml:space="preserve">2017 / 2016, </t>
    </r>
    <r>
      <rPr>
        <b/>
        <i/>
        <sz val="10"/>
        <rFont val="Times New Roman"/>
        <family val="1"/>
        <charset val="186"/>
      </rPr>
      <t>euro</t>
    </r>
  </si>
  <si>
    <r>
      <t xml:space="preserve">Provizoriskais pašvaldību finanšu izlīdzināšanas aprēķins 2017.gadam, </t>
    </r>
    <r>
      <rPr>
        <b/>
        <i/>
        <sz val="14"/>
        <rFont val="Times New Roman"/>
        <family val="1"/>
        <charset val="186"/>
      </rPr>
      <t>euro</t>
    </r>
    <r>
      <rPr>
        <b/>
        <sz val="14"/>
        <rFont val="Times New Roman"/>
        <family val="1"/>
        <charset val="186"/>
      </rPr>
      <t xml:space="preserve"> </t>
    </r>
  </si>
  <si>
    <t>(uz 30.08.2016.)</t>
  </si>
  <si>
    <t xml:space="preserve">NĪN par zemi </t>
  </si>
  <si>
    <t>Valsts budžeta (VB) dotācijas sadale</t>
  </si>
  <si>
    <r>
      <rPr>
        <sz val="9"/>
        <color rgb="FFFF0000"/>
        <rFont val="Times New Roman"/>
        <family val="1"/>
        <charset val="186"/>
      </rPr>
      <t>60%</t>
    </r>
    <r>
      <rPr>
        <sz val="9"/>
        <rFont val="Times New Roman"/>
        <family val="1"/>
        <charset val="186"/>
      </rPr>
      <t xml:space="preserve"> no vērētajiem ieņēmumiem, </t>
    </r>
    <r>
      <rPr>
        <sz val="9"/>
        <color rgb="FFFF0000"/>
        <rFont val="Times New Roman"/>
        <family val="1"/>
        <charset val="186"/>
      </rPr>
      <t xml:space="preserve">kas savstarpēji tiek pārdalīti, </t>
    </r>
    <r>
      <rPr>
        <i/>
        <sz val="9"/>
        <color theme="1"/>
        <rFont val="Times New Roman"/>
        <family val="1"/>
        <charset val="186"/>
      </rPr>
      <t>euro</t>
    </r>
  </si>
  <si>
    <r>
      <t xml:space="preserve">Starpība starp vērtēt. ieņēm. uz 1 izlīdzin. vien. un vidējiem vērtēt. ieņēm. uz 1 izlīdzin. vien., </t>
    </r>
    <r>
      <rPr>
        <i/>
        <sz val="9"/>
        <rFont val="Times New Roman"/>
        <family val="1"/>
        <charset val="186"/>
      </rPr>
      <t>euro</t>
    </r>
  </si>
  <si>
    <r>
      <t xml:space="preserve">Vērtēto ieņēmumu pārdale uz 1 izlīdzin. vien. pie dziļuma koeficienta 0,6, </t>
    </r>
    <r>
      <rPr>
        <i/>
        <sz val="9"/>
        <rFont val="Times New Roman"/>
        <family val="1"/>
        <charset val="186"/>
      </rPr>
      <t>euro</t>
    </r>
  </si>
  <si>
    <r>
      <t xml:space="preserve">Iemaksas (-) PFIF un dotācijas no PFIF (+), </t>
    </r>
    <r>
      <rPr>
        <b/>
        <i/>
        <sz val="9"/>
        <color rgb="FF0000FF"/>
        <rFont val="Times New Roman"/>
        <family val="1"/>
        <charset val="186"/>
      </rPr>
      <t>euro</t>
    </r>
  </si>
  <si>
    <r>
      <t xml:space="preserve">Ieņēmumi pēc 60% vērtēto ieņēmumu savstarpējās pārdales, </t>
    </r>
    <r>
      <rPr>
        <b/>
        <i/>
        <sz val="9"/>
        <rFont val="Times New Roman"/>
        <family val="1"/>
        <charset val="186"/>
      </rPr>
      <t>euro</t>
    </r>
  </si>
  <si>
    <t>Ieņēmumi pēc 60% vērtēto ieņēmumu savstarpējās pārdales uz 1 izlīdzināmo vien., euro</t>
  </si>
  <si>
    <r>
      <rPr>
        <b/>
        <sz val="9"/>
        <color rgb="FFFF0000"/>
        <rFont val="Times New Roman"/>
        <family val="1"/>
        <charset val="186"/>
      </rPr>
      <t>40%</t>
    </r>
    <r>
      <rPr>
        <b/>
        <sz val="9"/>
        <rFont val="Times New Roman"/>
        <family val="1"/>
        <charset val="186"/>
      </rPr>
      <t xml:space="preserve"> no vērētajiem ieņēmumiem, </t>
    </r>
    <r>
      <rPr>
        <b/>
        <sz val="9"/>
        <color rgb="FFFF0000"/>
        <rFont val="Times New Roman"/>
        <family val="1"/>
        <charset val="186"/>
      </rPr>
      <t xml:space="preserve">kas paliek pašvaldības rīcībā, </t>
    </r>
    <r>
      <rPr>
        <b/>
        <i/>
        <sz val="9"/>
        <color rgb="FFFF0000"/>
        <rFont val="Times New Roman"/>
        <family val="1"/>
        <charset val="186"/>
      </rPr>
      <t>euro</t>
    </r>
  </si>
  <si>
    <t>Pašvaldību rīcībā paliekošie vērtētie ieņēmumi uz 1 izlīdzināmo vien., euro</t>
  </si>
  <si>
    <r>
      <t xml:space="preserve">Vērtētie ieņēmumi </t>
    </r>
    <r>
      <rPr>
        <b/>
        <u/>
        <sz val="9"/>
        <rFont val="Times New Roman"/>
        <family val="1"/>
        <charset val="186"/>
      </rPr>
      <t>pēc pašvaldību ieņēmumu savstarpējās pārdales</t>
    </r>
    <r>
      <rPr>
        <b/>
        <sz val="9"/>
        <rFont val="Times New Roman"/>
        <family val="1"/>
        <charset val="186"/>
      </rPr>
      <t xml:space="preserve"> kopā, </t>
    </r>
    <r>
      <rPr>
        <b/>
        <i/>
        <sz val="9"/>
        <rFont val="Times New Roman"/>
        <family val="1"/>
        <charset val="186"/>
      </rPr>
      <t>euro</t>
    </r>
  </si>
  <si>
    <t>Vērtētie ieņēmumi pēc pašvaldību ieņēmumu savstarpējās pārdales kopā uz 1 izlīdzināmo vien., euro</t>
  </si>
  <si>
    <r>
      <t xml:space="preserve">Nepieciešamā summa līdz max ieņēm. uz 1 izlīdzin. vien., </t>
    </r>
    <r>
      <rPr>
        <i/>
        <sz val="9"/>
        <rFont val="Times New Roman"/>
        <family val="1"/>
        <charset val="186"/>
      </rPr>
      <t>euro</t>
    </r>
  </si>
  <si>
    <r>
      <t xml:space="preserve">VB dotācija (+), </t>
    </r>
    <r>
      <rPr>
        <b/>
        <i/>
        <sz val="9"/>
        <color rgb="FF0000FF"/>
        <rFont val="Times New Roman"/>
        <family val="1"/>
        <charset val="186"/>
      </rPr>
      <t>euro</t>
    </r>
  </si>
  <si>
    <t>VB dotācija uz 1 izlīdzināmo vien., euro</t>
  </si>
  <si>
    <r>
      <t xml:space="preserve"> Iemaksas (-) PFIF un dotācijas no PFIF (+) KOPĀ, </t>
    </r>
    <r>
      <rPr>
        <b/>
        <i/>
        <sz val="9"/>
        <color rgb="FF0000FF"/>
        <rFont val="Times New Roman"/>
        <family val="1"/>
        <charset val="186"/>
      </rPr>
      <t>euro</t>
    </r>
  </si>
  <si>
    <r>
      <t xml:space="preserve">Vērtētie ieņēmumi pēc izlīdzināšanas KOPĀ, </t>
    </r>
    <r>
      <rPr>
        <b/>
        <i/>
        <sz val="9"/>
        <rFont val="Times New Roman"/>
        <family val="1"/>
        <charset val="186"/>
      </rPr>
      <t>euro</t>
    </r>
  </si>
  <si>
    <r>
      <t xml:space="preserve">Vērtētie ieņēmumi pēc izlīdzināšanas uz 1 izlīdzināmo vienību, </t>
    </r>
    <r>
      <rPr>
        <b/>
        <i/>
        <sz val="9"/>
        <rFont val="Times New Roman"/>
        <family val="1"/>
        <charset val="186"/>
      </rPr>
      <t>euro</t>
    </r>
  </si>
  <si>
    <r>
      <t xml:space="preserve">Vērtētie ieņēmumi pēc izlīdzināšanas  uz 1 iedz., </t>
    </r>
    <r>
      <rPr>
        <b/>
        <i/>
        <sz val="9"/>
        <rFont val="Times New Roman"/>
        <family val="1"/>
        <charset val="186"/>
      </rPr>
      <t>euro</t>
    </r>
  </si>
  <si>
    <r>
      <t xml:space="preserve">Vērtētie ieņēmumi pēc izlīdzināšanas 2016.gadā (ar pārejas periodu), </t>
    </r>
    <r>
      <rPr>
        <b/>
        <i/>
        <sz val="9"/>
        <rFont val="Times New Roman"/>
        <family val="1"/>
        <charset val="186"/>
      </rPr>
      <t>euro</t>
    </r>
  </si>
  <si>
    <r>
      <t xml:space="preserve">Iemaksas (-) PFIF un dotācijas no PFIF (+), </t>
    </r>
    <r>
      <rPr>
        <b/>
        <i/>
        <sz val="9"/>
        <rFont val="Times New Roman"/>
        <family val="1"/>
        <charset val="186"/>
      </rPr>
      <t>euro</t>
    </r>
    <r>
      <rPr>
        <b/>
        <sz val="9"/>
        <rFont val="Times New Roman"/>
        <family val="1"/>
        <charset val="186"/>
      </rPr>
      <t xml:space="preserve"> </t>
    </r>
  </si>
  <si>
    <r>
      <t xml:space="preserve">Vērtētie ieņēmumi pēc izlīdzināšanas, </t>
    </r>
    <r>
      <rPr>
        <b/>
        <i/>
        <sz val="9"/>
        <rFont val="Times New Roman"/>
        <family val="1"/>
        <charset val="186"/>
      </rPr>
      <t>euro</t>
    </r>
  </si>
  <si>
    <r>
      <t xml:space="preserve">Pašvaldību finanšu izlīdzināšanas aprēķins 2017.gadam, </t>
    </r>
    <r>
      <rPr>
        <b/>
        <i/>
        <sz val="16"/>
        <color theme="1"/>
        <rFont val="Times New Roman"/>
        <family val="1"/>
        <charset val="186"/>
      </rPr>
      <t xml:space="preserve">euro </t>
    </r>
  </si>
  <si>
    <r>
      <t xml:space="preserve">IIN kopā, </t>
    </r>
    <r>
      <rPr>
        <b/>
        <i/>
        <sz val="12"/>
        <color theme="1"/>
        <rFont val="Times New Roman"/>
        <family val="1"/>
        <charset val="186"/>
      </rPr>
      <t>euro</t>
    </r>
  </si>
  <si>
    <t>Pašvaldību īpatsvara koeficienti kopējos sadales kontā ieskaitītajos iedzīvotāju ienākuma nodokļa (IIN) ieņēmumos 2017.gadā un pašvaldību IIN ieņēmumu prognoze 2017.gadam PFI aprēķinā</t>
  </si>
  <si>
    <r>
      <t xml:space="preserve">Dati par iemaksāto IIN un atmaksātajām IIN summām </t>
    </r>
    <r>
      <rPr>
        <b/>
        <sz val="12"/>
        <color rgb="FFFF0000"/>
        <rFont val="Times New Roman"/>
        <family val="1"/>
        <charset val="186"/>
      </rPr>
      <t>2015.gadā</t>
    </r>
  </si>
  <si>
    <t>Administratīvās teritorijas nosaukums</t>
  </si>
  <si>
    <t>* Pašvaldību finanšu izlīdzināšanas likuma 6.panta pirmā un otrā daļa:
(1) Pašvaldību finanšu izlīdzināšanas aprēķinam izmanto pašvaldību izdevumus raksturojošus kritērijus — no pašvaldību darbības neatkarīgus statistikas rādītājus:
1) iedzīvotāju skaits;
2) bērnu skaits vecumā līdz 6 gadiem;
3) bērnu un jauniešu skaits vecumā no 7 līdz 18 gadiem;
4) darbspējas vecumu pārsniegušo iedzīvotāju skaits;
5) pašvaldības teritorijas platība kvadrātkilometros.
(2) Šā panta pirmās daļas 1., 2., 3. un 4.punktā minētos statistikas rādītājus nosaka atbilstoši Iekšlietu ministrijas Pilsonības un migrācijas lietu pārvaldes datiem pēc stāvokļa valsts budžeta sagatavošanas gada 1.janvārī.</t>
  </si>
  <si>
    <r>
      <t xml:space="preserve">Vērtētie ieņēmumi uz 1 izlīdzināmo vienību, </t>
    </r>
    <r>
      <rPr>
        <b/>
        <i/>
        <sz val="9"/>
        <color theme="1"/>
        <rFont val="Times New Roman"/>
        <family val="1"/>
        <charset val="186"/>
      </rPr>
      <t>euro</t>
    </r>
  </si>
  <si>
    <r>
      <t xml:space="preserve">Vērtētie ieņēmumi uz 1 izlīdzināmo vienību, </t>
    </r>
    <r>
      <rPr>
        <b/>
        <i/>
        <sz val="9"/>
        <color rgb="FF0000FF"/>
        <rFont val="Times New Roman"/>
        <family val="1"/>
        <charset val="186"/>
      </rPr>
      <t>euro</t>
    </r>
  </si>
  <si>
    <t xml:space="preserve">* Pašvaldību finanšu izlīdzināšanas likuma 5.panta pirmā, otrā un trešā daļa:
(1) Pašvaldības vērtētos ieņēmumus veido pašvaldības prognozētie ieņēmumi no nekustamā īpašuma nodokļa un gadskārtējā valsts budžeta likumā pašvaldību budžetiem noteiktās iedzīvotāju ienākuma nodokļa ieņēmumu sadalījuma daļas.
(2) Iedzīvotāju ienākuma nodokļa prognozēto ieņēmumu sadalījumu starp pašvaldībām Finanšu ministrija veic atbilstoši faktiskajai nodokļu izpildei gadā pirms valsts budžeta sagatavošanas gada, aprēķinot attiecīgos pašvaldību iedzīvotāju ienākuma nodokļa prognozēto ieņēmumu īpatsvarus.
(3) Katrai pašvaldībai nekustamā īpašuma nodokļa ieņēmumus prognozē, pamatojoties uz Valsts zemes dienesta datiem par pašvaldības teritorijā esošā nekustamā īpašuma kadastrālo vērtību.
</t>
  </si>
  <si>
    <r>
      <t xml:space="preserve">Informācija par 2015.gadā ieturēto un iemaksāto iedzīvotāju ienākuma nodokļa (IIN) summu sadalījumu republikas administratīvajām teritorijām, </t>
    </r>
    <r>
      <rPr>
        <b/>
        <i/>
        <sz val="16"/>
        <color theme="1"/>
        <rFont val="Times New Roman"/>
        <family val="1"/>
        <charset val="186"/>
      </rPr>
      <t>euro</t>
    </r>
    <r>
      <rPr>
        <b/>
        <sz val="16"/>
        <color theme="1"/>
        <rFont val="Times New Roman"/>
        <family val="1"/>
        <charset val="186"/>
      </rPr>
      <t xml:space="preserve"> </t>
    </r>
  </si>
  <si>
    <r>
      <t xml:space="preserve">Iedzīvotāju skaits un struktūra pašvaldībās 2017.gada pašvaldību finanšu izlīdzināšanas aprēķinam </t>
    </r>
    <r>
      <rPr>
        <sz val="16"/>
        <rFont val="Times New Roman"/>
        <family val="1"/>
        <charset val="186"/>
      </rPr>
      <t>(PMLP dati uz 01.01.2016.)*</t>
    </r>
  </si>
  <si>
    <r>
      <t xml:space="preserve">Pašvaldību vērtēto ieņēmumu - iedzīvotāju ienākuma nodokļa (IIN) un nekustamā īpašuma nodokļa (NĪN) ieņēmumu -  prognozes 2017.gadā, </t>
    </r>
    <r>
      <rPr>
        <b/>
        <i/>
        <sz val="16"/>
        <color theme="1"/>
        <rFont val="Times New Roman"/>
        <family val="1"/>
        <charset val="186"/>
      </rPr>
      <t>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</si>
</sst>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0.00000000"/>
    <numFmt numFmtId="165" formatCode="#,##0_ ;\-#,##0\ "/>
    <numFmt numFmtId="166" formatCode="#,##0.0"/>
    <numFmt numFmtId="167" formatCode="#,###,###.0"/>
    <numFmt numFmtId="168" formatCode="0.0"/>
    <numFmt numFmtId="169" formatCode="0.000"/>
    <numFmt numFmtId="170" formatCode="0&quot;.&quot;0"/>
    <numFmt numFmtId="171" formatCode="_-* #,##0.00\ _L_s_-;\-* #,##0.00\ _L_s_-;_-* &quot;-&quot;??\ _L_s_-;_-@_-"/>
    <numFmt numFmtId="172" formatCode="#,##0.00000000"/>
    <numFmt numFmtId="173" formatCode="0.0%"/>
  </numFmts>
  <fonts count="142">
    <font>
      <sz val="10"/>
      <name val="Arial"/>
      <charset val="186"/>
    </font>
    <font>
      <sz val="11"/>
      <color theme="1"/>
      <name val="Calibri"/>
      <family val="2"/>
      <charset val="186"/>
      <scheme val="minor"/>
    </font>
    <font>
      <sz val="9"/>
      <name val="Times New Roman"/>
      <family val="1"/>
      <charset val="186"/>
    </font>
    <font>
      <b/>
      <sz val="9"/>
      <name val="Times New Roman"/>
      <family val="1"/>
      <charset val="186"/>
    </font>
    <font>
      <sz val="9"/>
      <color indexed="10"/>
      <name val="Times New Roman"/>
      <family val="1"/>
      <charset val="186"/>
    </font>
    <font>
      <b/>
      <sz val="9"/>
      <name val="Times New Roman"/>
      <family val="1"/>
    </font>
    <font>
      <sz val="10"/>
      <name val="Times New Roman"/>
      <family val="1"/>
      <charset val="186"/>
    </font>
    <font>
      <b/>
      <i/>
      <sz val="9"/>
      <name val="Times New Roman"/>
      <family val="1"/>
      <charset val="186"/>
    </font>
    <font>
      <b/>
      <sz val="11"/>
      <name val="Times New Roman"/>
      <family val="1"/>
      <charset val="186"/>
    </font>
    <font>
      <sz val="8"/>
      <name val="Arial"/>
      <family val="2"/>
      <charset val="186"/>
    </font>
    <font>
      <b/>
      <sz val="12"/>
      <name val="Times New Roman"/>
      <family val="1"/>
      <charset val="186"/>
    </font>
    <font>
      <sz val="11"/>
      <name val="Times New Roman"/>
      <family val="1"/>
      <charset val="186"/>
    </font>
    <font>
      <sz val="10"/>
      <name val="Times New Roman"/>
      <family val="1"/>
    </font>
    <font>
      <sz val="10"/>
      <name val="Arial"/>
      <family val="2"/>
      <charset val="186"/>
    </font>
    <font>
      <sz val="11"/>
      <name val="Arial"/>
      <family val="2"/>
      <charset val="186"/>
    </font>
    <font>
      <b/>
      <i/>
      <sz val="11"/>
      <name val="Times New Roman"/>
      <family val="1"/>
      <charset val="186"/>
    </font>
    <font>
      <sz val="12"/>
      <name val="Times New Roman"/>
      <family val="1"/>
      <charset val="186"/>
    </font>
    <font>
      <b/>
      <sz val="12"/>
      <color indexed="8"/>
      <name val="Times New Roman"/>
      <family val="1"/>
      <charset val="186"/>
    </font>
    <font>
      <sz val="12"/>
      <color indexed="8"/>
      <name val="Times New Roman"/>
      <family val="1"/>
      <charset val="186"/>
    </font>
    <font>
      <i/>
      <sz val="12"/>
      <name val="Times New Roman"/>
      <family val="1"/>
      <charset val="186"/>
    </font>
    <font>
      <i/>
      <sz val="10"/>
      <name val="Arial"/>
      <family val="2"/>
      <charset val="186"/>
    </font>
    <font>
      <sz val="10"/>
      <color theme="1"/>
      <name val="Arial"/>
      <family val="2"/>
      <charset val="186"/>
    </font>
    <font>
      <b/>
      <sz val="9"/>
      <color rgb="FFFF0000"/>
      <name val="Times New Roman"/>
      <family val="1"/>
      <charset val="186"/>
    </font>
    <font>
      <b/>
      <i/>
      <sz val="11"/>
      <color theme="1"/>
      <name val="Times New Roman"/>
      <family val="1"/>
      <charset val="186"/>
    </font>
    <font>
      <sz val="9"/>
      <color rgb="FFFF0000"/>
      <name val="Times New Roman"/>
      <family val="1"/>
      <charset val="186"/>
    </font>
    <font>
      <b/>
      <sz val="12"/>
      <color theme="1"/>
      <name val="Times New Roman"/>
      <family val="1"/>
      <charset val="186"/>
    </font>
    <font>
      <sz val="12"/>
      <color theme="1"/>
      <name val="Times New Roman"/>
      <family val="1"/>
      <charset val="186"/>
    </font>
    <font>
      <sz val="11"/>
      <color theme="1"/>
      <name val="Times New Roman"/>
      <family val="1"/>
      <charset val="186"/>
    </font>
    <font>
      <b/>
      <sz val="14"/>
      <color rgb="FFFF0000"/>
      <name val="Times New Roman"/>
      <family val="1"/>
      <charset val="186"/>
    </font>
    <font>
      <sz val="12"/>
      <color rgb="FF0000FF"/>
      <name val="Times New Roman"/>
      <family val="1"/>
      <charset val="186"/>
    </font>
    <font>
      <sz val="10"/>
      <color rgb="FF0000FF"/>
      <name val="Arial"/>
      <family val="2"/>
      <charset val="186"/>
    </font>
    <font>
      <b/>
      <sz val="11"/>
      <color theme="1"/>
      <name val="Times New Roman"/>
      <family val="1"/>
      <charset val="186"/>
    </font>
    <font>
      <b/>
      <sz val="9"/>
      <color rgb="FF0000FF"/>
      <name val="Times New Roman"/>
      <family val="1"/>
      <charset val="186"/>
    </font>
    <font>
      <i/>
      <sz val="10"/>
      <color rgb="FF0000FF"/>
      <name val="Times New Roman"/>
      <family val="1"/>
      <charset val="186"/>
    </font>
    <font>
      <sz val="12"/>
      <color rgb="FF000000"/>
      <name val="Times New Roman"/>
      <family val="1"/>
      <charset val="186"/>
    </font>
    <font>
      <sz val="10"/>
      <name val="BaltHelvetica"/>
    </font>
    <font>
      <sz val="12"/>
      <color theme="1"/>
      <name val="Times New Roman"/>
      <family val="2"/>
      <charset val="186"/>
    </font>
    <font>
      <sz val="10"/>
      <name val="BaltOptima"/>
      <charset val="186"/>
    </font>
    <font>
      <sz val="8"/>
      <name val="BaltGaramond"/>
      <family val="2"/>
    </font>
    <font>
      <sz val="10"/>
      <color indexed="8"/>
      <name val="Arial"/>
      <family val="2"/>
    </font>
    <font>
      <sz val="11"/>
      <color indexed="8"/>
      <name val="Calibri"/>
      <family val="2"/>
      <charset val="186"/>
    </font>
    <font>
      <sz val="10"/>
      <color indexed="9"/>
      <name val="Arial"/>
      <family val="2"/>
    </font>
    <font>
      <sz val="11"/>
      <color indexed="9"/>
      <name val="Calibri"/>
      <family val="2"/>
      <charset val="186"/>
    </font>
    <font>
      <sz val="11"/>
      <color indexed="8"/>
      <name val="Calibri"/>
      <family val="2"/>
    </font>
    <font>
      <sz val="11"/>
      <color indexed="9"/>
      <name val="Calibri"/>
      <family val="2"/>
    </font>
    <font>
      <sz val="11"/>
      <color indexed="16"/>
      <name val="Calibri"/>
      <family val="2"/>
    </font>
    <font>
      <sz val="11"/>
      <color indexed="37"/>
      <name val="Calibri"/>
      <family val="2"/>
    </font>
    <font>
      <b/>
      <sz val="11"/>
      <color indexed="53"/>
      <name val="Calibri"/>
      <family val="2"/>
    </font>
    <font>
      <b/>
      <sz val="11"/>
      <color indexed="17"/>
      <name val="Calibri"/>
      <family val="2"/>
    </font>
    <font>
      <b/>
      <sz val="11"/>
      <color indexed="9"/>
      <name val="Calibri"/>
      <family val="2"/>
    </font>
    <font>
      <sz val="8"/>
      <name val="BaltTimesRoman"/>
      <charset val="186"/>
    </font>
    <font>
      <sz val="10"/>
      <name val="BaltGaramond"/>
      <family val="2"/>
    </font>
    <font>
      <b/>
      <sz val="11"/>
      <color indexed="8"/>
      <name val="Calibri"/>
      <family val="2"/>
    </font>
    <font>
      <sz val="10"/>
      <name val="BaltGaramond"/>
      <family val="2"/>
      <charset val="186"/>
    </font>
    <font>
      <i/>
      <sz val="10"/>
      <color indexed="23"/>
      <name val="Arial"/>
      <family val="2"/>
    </font>
    <font>
      <i/>
      <sz val="11"/>
      <color indexed="23"/>
      <name val="Calibri"/>
      <family val="2"/>
      <charset val="186"/>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charset val="186"/>
    </font>
    <font>
      <u/>
      <sz val="8"/>
      <color indexed="12"/>
      <name val="BaltTimesRoman"/>
      <charset val="186"/>
    </font>
    <font>
      <sz val="11"/>
      <color indexed="48"/>
      <name val="Calibri"/>
      <family val="2"/>
    </font>
    <font>
      <sz val="11"/>
      <color indexed="53"/>
      <name val="Calibri"/>
      <family val="2"/>
    </font>
    <font>
      <sz val="11"/>
      <color indexed="60"/>
      <name val="Calibri"/>
      <family val="2"/>
    </font>
    <font>
      <sz val="11"/>
      <name val="Arial"/>
      <family val="2"/>
    </font>
    <font>
      <sz val="10"/>
      <color indexed="8"/>
      <name val="Arial"/>
      <family val="2"/>
      <charset val="186"/>
    </font>
    <font>
      <b/>
      <sz val="11"/>
      <color indexed="63"/>
      <name val="Calibri"/>
      <family val="2"/>
    </font>
    <font>
      <b/>
      <sz val="10"/>
      <color indexed="8"/>
      <name val="Arial"/>
      <family val="2"/>
    </font>
    <font>
      <sz val="8"/>
      <name val="Arial"/>
      <family val="2"/>
    </font>
    <font>
      <b/>
      <sz val="9"/>
      <color indexed="8"/>
      <name val="Times New Roman"/>
      <family val="1"/>
      <charset val="186"/>
    </font>
    <font>
      <b/>
      <sz val="10"/>
      <color indexed="39"/>
      <name val="Arial"/>
      <family val="2"/>
    </font>
    <font>
      <sz val="8"/>
      <color indexed="62"/>
      <name val="Arial"/>
      <family val="2"/>
    </font>
    <font>
      <b/>
      <sz val="8"/>
      <color indexed="8"/>
      <name val="Arial"/>
      <family val="2"/>
    </font>
    <font>
      <sz val="10"/>
      <name val="Arial"/>
      <family val="2"/>
    </font>
    <font>
      <sz val="9"/>
      <color indexed="8"/>
      <name val="Times New Roman"/>
      <family val="1"/>
      <charset val="186"/>
    </font>
    <font>
      <b/>
      <sz val="12"/>
      <color indexed="8"/>
      <name val="Arial"/>
      <family val="2"/>
      <charset val="186"/>
    </font>
    <font>
      <b/>
      <sz val="8"/>
      <name val="Arial"/>
      <family val="2"/>
    </font>
    <font>
      <sz val="8"/>
      <color indexed="8"/>
      <name val="Arial"/>
      <family val="2"/>
    </font>
    <font>
      <sz val="10"/>
      <color indexed="39"/>
      <name val="Arial"/>
      <family val="2"/>
    </font>
    <font>
      <sz val="10"/>
      <color indexed="8"/>
      <name val="Times New Roman"/>
      <family val="1"/>
      <charset val="186"/>
    </font>
    <font>
      <sz val="19"/>
      <color indexed="48"/>
      <name val="Arial"/>
      <family val="2"/>
      <charset val="186"/>
    </font>
    <font>
      <sz val="19"/>
      <name val="Arial"/>
      <family val="2"/>
    </font>
    <font>
      <sz val="10"/>
      <color indexed="10"/>
      <name val="Arial"/>
      <family val="2"/>
    </font>
    <font>
      <sz val="8"/>
      <color indexed="14"/>
      <name val="Arial"/>
      <family val="2"/>
    </font>
    <font>
      <b/>
      <sz val="18"/>
      <color indexed="62"/>
      <name val="Cambria"/>
      <family val="2"/>
    </font>
    <font>
      <sz val="10"/>
      <name val="Helv"/>
    </font>
    <font>
      <b/>
      <sz val="18"/>
      <color indexed="56"/>
      <name val="Cambria"/>
      <family val="2"/>
      <charset val="186"/>
    </font>
    <font>
      <sz val="11"/>
      <color indexed="10"/>
      <name val="Calibri"/>
      <family val="2"/>
    </font>
    <font>
      <sz val="11"/>
      <color indexed="14"/>
      <name val="Calibri"/>
      <family val="2"/>
    </font>
    <font>
      <sz val="11"/>
      <color indexed="20"/>
      <name val="Calibri"/>
      <family val="2"/>
      <charset val="186"/>
    </font>
    <font>
      <b/>
      <sz val="11"/>
      <color indexed="52"/>
      <name val="Calibri"/>
      <family val="2"/>
      <charset val="186"/>
    </font>
    <font>
      <b/>
      <sz val="11"/>
      <color indexed="9"/>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0"/>
      <color indexed="8"/>
      <name val="Times New Roman"/>
      <family val="1"/>
      <charset val="186"/>
    </font>
    <font>
      <sz val="11"/>
      <name val="BaltOptima"/>
      <charset val="186"/>
    </font>
    <font>
      <sz val="12"/>
      <color indexed="8"/>
      <name val="Times New Roman"/>
      <family val="2"/>
      <charset val="186"/>
    </font>
    <font>
      <b/>
      <sz val="11"/>
      <color rgb="FFFF0000"/>
      <name val="Times New Roman"/>
      <family val="1"/>
      <charset val="186"/>
    </font>
    <font>
      <i/>
      <sz val="11"/>
      <name val="Times New Roman"/>
      <family val="1"/>
      <charset val="186"/>
    </font>
    <font>
      <b/>
      <i/>
      <sz val="12"/>
      <color theme="1"/>
      <name val="Times New Roman"/>
      <family val="1"/>
      <charset val="186"/>
    </font>
    <font>
      <i/>
      <sz val="11"/>
      <color rgb="FF0000FF"/>
      <name val="Times New Roman"/>
      <family val="1"/>
      <charset val="186"/>
    </font>
    <font>
      <i/>
      <sz val="10"/>
      <color rgb="FF0000FF"/>
      <name val="Arial"/>
      <family val="2"/>
      <charset val="186"/>
    </font>
    <font>
      <b/>
      <sz val="10"/>
      <name val="Arial"/>
      <family val="2"/>
      <charset val="186"/>
    </font>
    <font>
      <vertAlign val="superscript"/>
      <sz val="12"/>
      <name val="Times New Roman"/>
      <family val="1"/>
      <charset val="186"/>
    </font>
    <font>
      <sz val="14"/>
      <color rgb="FFFF0000"/>
      <name val="Times New Roman"/>
      <family val="1"/>
      <charset val="186"/>
    </font>
    <font>
      <b/>
      <i/>
      <sz val="9"/>
      <color rgb="FF0000FF"/>
      <name val="Times New Roman"/>
      <family val="1"/>
      <charset val="186"/>
    </font>
    <font>
      <b/>
      <sz val="9"/>
      <color rgb="FF0000FF"/>
      <name val="Times New Roman"/>
      <family val="1"/>
    </font>
    <font>
      <b/>
      <sz val="10"/>
      <name val="Times New Roman"/>
      <family val="1"/>
      <charset val="186"/>
    </font>
    <font>
      <b/>
      <sz val="14"/>
      <name val="Times New Roman"/>
      <family val="1"/>
      <charset val="186"/>
    </font>
    <font>
      <b/>
      <i/>
      <sz val="10"/>
      <name val="Times New Roman"/>
      <family val="1"/>
      <charset val="186"/>
    </font>
    <font>
      <sz val="14"/>
      <color rgb="FFFF0000"/>
      <name val="Arial"/>
      <family val="2"/>
      <charset val="186"/>
    </font>
    <font>
      <i/>
      <sz val="9"/>
      <name val="Times New Roman"/>
      <family val="1"/>
      <charset val="186"/>
    </font>
    <font>
      <b/>
      <i/>
      <sz val="9"/>
      <name val="Times New Roman"/>
      <family val="1"/>
    </font>
    <font>
      <b/>
      <sz val="10"/>
      <color rgb="FF0000FF"/>
      <name val="Arial"/>
      <family val="2"/>
      <charset val="186"/>
    </font>
    <font>
      <sz val="9"/>
      <color rgb="FF0000FF"/>
      <name val="Times New Roman"/>
      <family val="1"/>
      <charset val="186"/>
    </font>
    <font>
      <sz val="11"/>
      <color rgb="FF1F497D"/>
      <name val="Calibri"/>
      <family val="2"/>
      <charset val="186"/>
    </font>
    <font>
      <b/>
      <i/>
      <sz val="14"/>
      <name val="Times New Roman"/>
      <family val="1"/>
      <charset val="186"/>
    </font>
    <font>
      <sz val="11"/>
      <color rgb="FF000000"/>
      <name val="Calibri"/>
      <family val="2"/>
      <charset val="186"/>
    </font>
    <font>
      <sz val="12"/>
      <color rgb="FF000000"/>
      <name val="Dutch TL"/>
      <family val="1"/>
      <charset val="186"/>
    </font>
    <font>
      <i/>
      <sz val="9"/>
      <color rgb="FF0000FF"/>
      <name val="Times New Roman"/>
      <family val="1"/>
      <charset val="186"/>
    </font>
    <font>
      <b/>
      <u/>
      <sz val="9"/>
      <name val="Times New Roman"/>
      <family val="1"/>
      <charset val="186"/>
    </font>
    <font>
      <i/>
      <sz val="9"/>
      <color theme="1"/>
      <name val="Times New Roman"/>
      <family val="1"/>
      <charset val="186"/>
    </font>
    <font>
      <b/>
      <i/>
      <sz val="9"/>
      <color rgb="FFFF0000"/>
      <name val="Times New Roman"/>
      <family val="1"/>
      <charset val="186"/>
    </font>
    <font>
      <b/>
      <sz val="9"/>
      <color theme="1"/>
      <name val="Times New Roman"/>
      <family val="1"/>
      <charset val="186"/>
    </font>
    <font>
      <b/>
      <i/>
      <sz val="9"/>
      <color theme="1"/>
      <name val="Times New Roman"/>
      <family val="1"/>
      <charset val="186"/>
    </font>
    <font>
      <b/>
      <sz val="14"/>
      <color theme="1"/>
      <name val="Times New Roman"/>
      <family val="1"/>
      <charset val="186"/>
    </font>
    <font>
      <b/>
      <sz val="16"/>
      <color theme="1"/>
      <name val="Times New Roman"/>
      <family val="1"/>
      <charset val="186"/>
    </font>
    <font>
      <b/>
      <i/>
      <sz val="16"/>
      <color theme="1"/>
      <name val="Times New Roman"/>
      <family val="1"/>
      <charset val="186"/>
    </font>
    <font>
      <b/>
      <sz val="12"/>
      <color rgb="FFFF0000"/>
      <name val="Times New Roman"/>
      <family val="1"/>
      <charset val="186"/>
    </font>
    <font>
      <i/>
      <sz val="11"/>
      <name val="Arial"/>
      <family val="2"/>
      <charset val="186"/>
    </font>
    <font>
      <sz val="16"/>
      <name val="Arial"/>
      <family val="2"/>
      <charset val="186"/>
    </font>
    <font>
      <sz val="16"/>
      <name val="Times New Roman"/>
      <family val="1"/>
      <charset val="186"/>
    </font>
    <font>
      <b/>
      <sz val="16"/>
      <name val="Times New Roman"/>
      <family val="1"/>
      <charset val="186"/>
    </font>
  </fonts>
  <fills count="81">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54"/>
      </patternFill>
    </fill>
    <fill>
      <patternFill patternType="solid">
        <fgColor indexed="57"/>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solid">
        <fgColor indexed="9"/>
        <bgColor indexed="64"/>
      </patternFill>
    </fill>
    <fill>
      <patternFill patternType="solid">
        <fgColor indexed="43"/>
        <bgColor indexed="64"/>
      </patternFill>
    </fill>
    <fill>
      <patternFill patternType="solid">
        <fgColor indexed="12"/>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indexed="62"/>
      </patternFill>
    </fill>
    <fill>
      <patternFill patternType="solid">
        <fgColor indexed="55"/>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rgb="FFCCFFCC"/>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right/>
      <top/>
      <bottom style="double">
        <color indexed="53"/>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indexed="64"/>
      </top>
      <bottom style="hair">
        <color indexed="64"/>
      </bottom>
      <diagonal/>
    </border>
    <border>
      <left/>
      <right/>
      <top style="thin">
        <color auto="1"/>
      </top>
      <bottom/>
      <diagonal/>
    </border>
    <border>
      <left style="hair">
        <color indexed="64"/>
      </left>
      <right/>
      <top style="hair">
        <color indexed="64"/>
      </top>
      <bottom style="thin">
        <color indexed="64"/>
      </bottom>
      <diagonal/>
    </border>
    <border>
      <left style="thin">
        <color auto="1"/>
      </left>
      <right style="hair">
        <color auto="1"/>
      </right>
      <top style="thin">
        <color auto="1"/>
      </top>
      <bottom style="hair">
        <color auto="1"/>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bottom/>
      <diagonal/>
    </border>
    <border>
      <left style="thin">
        <color auto="1"/>
      </left>
      <right style="thin">
        <color auto="1"/>
      </right>
      <top/>
      <bottom/>
      <diagonal/>
    </border>
    <border>
      <left style="hair">
        <color indexed="64"/>
      </left>
      <right style="thin">
        <color indexed="64"/>
      </right>
      <top style="hair">
        <color indexed="64"/>
      </top>
      <bottom/>
      <diagonal/>
    </border>
    <border>
      <left style="thin">
        <color auto="1"/>
      </left>
      <right/>
      <top/>
      <bottom style="thin">
        <color auto="1"/>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hair">
        <color auto="1"/>
      </right>
      <top style="thin">
        <color auto="1"/>
      </top>
      <bottom style="hair">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bottom style="hair">
        <color indexed="64"/>
      </bottom>
      <diagonal/>
    </border>
    <border>
      <left/>
      <right/>
      <top style="hair">
        <color indexed="64"/>
      </top>
      <bottom style="hair">
        <color indexed="6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
      <left style="medium">
        <color indexed="64"/>
      </left>
      <right style="medium">
        <color indexed="64"/>
      </right>
      <top/>
      <bottom/>
      <diagonal/>
    </border>
    <border>
      <left/>
      <right style="hair">
        <color auto="1"/>
      </right>
      <top style="thin">
        <color auto="1"/>
      </top>
      <bottom style="hair">
        <color auto="1"/>
      </bottom>
      <diagonal/>
    </border>
    <border>
      <left style="hair">
        <color theme="1"/>
      </left>
      <right style="hair">
        <color theme="1"/>
      </right>
      <top style="hair">
        <color theme="1"/>
      </top>
      <bottom style="hair">
        <color theme="1"/>
      </bottom>
      <diagonal/>
    </border>
    <border>
      <left style="medium">
        <color indexed="64"/>
      </left>
      <right style="medium">
        <color indexed="64"/>
      </right>
      <top style="medium">
        <color auto="1"/>
      </top>
      <bottom style="medium">
        <color auto="1"/>
      </bottom>
      <diagonal/>
    </border>
    <border>
      <left style="medium">
        <color indexed="64"/>
      </left>
      <right style="thin">
        <color indexed="64"/>
      </right>
      <top style="medium">
        <color auto="1"/>
      </top>
      <bottom style="medium">
        <color auto="1"/>
      </bottom>
      <diagonal/>
    </border>
    <border>
      <left style="hair">
        <color indexed="64"/>
      </left>
      <right style="thin">
        <color indexed="64"/>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indexed="64"/>
      </top>
      <bottom style="hair">
        <color indexed="64"/>
      </bottom>
      <diagonal/>
    </border>
    <border>
      <left style="medium">
        <color auto="1"/>
      </left>
      <right style="medium">
        <color auto="1"/>
      </right>
      <top style="hair">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style="hair">
        <color indexed="64"/>
      </bottom>
      <diagonal/>
    </border>
    <border>
      <left style="hair">
        <color indexed="64"/>
      </left>
      <right style="medium">
        <color auto="1"/>
      </right>
      <top style="hair">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theme="1"/>
      </left>
      <right style="hair">
        <color theme="1"/>
      </right>
      <top/>
      <bottom style="hair">
        <color theme="1"/>
      </bottom>
      <diagonal/>
    </border>
    <border>
      <left style="medium">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auto="1"/>
      </right>
      <top style="medium">
        <color indexed="64"/>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thin">
        <color auto="1"/>
      </right>
      <top style="medium">
        <color indexed="64"/>
      </top>
      <bottom style="hair">
        <color auto="1"/>
      </bottom>
      <diagonal/>
    </border>
    <border>
      <left style="medium">
        <color indexed="64"/>
      </left>
      <right/>
      <top/>
      <bottom/>
      <diagonal/>
    </border>
    <border>
      <left style="medium">
        <color theme="1"/>
      </left>
      <right style="hair">
        <color auto="1"/>
      </right>
      <top style="medium">
        <color indexed="64"/>
      </top>
      <bottom style="hair">
        <color auto="1"/>
      </bottom>
      <diagonal/>
    </border>
    <border>
      <left style="hair">
        <color auto="1"/>
      </left>
      <right style="medium">
        <color theme="1"/>
      </right>
      <top style="medium">
        <color indexed="64"/>
      </top>
      <bottom style="hair">
        <color auto="1"/>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style="hair">
        <color indexed="64"/>
      </right>
      <top style="hair">
        <color indexed="64"/>
      </top>
      <bottom style="thin">
        <color indexed="64"/>
      </bottom>
      <diagonal/>
    </border>
    <border>
      <left style="hair">
        <color indexed="64"/>
      </left>
      <right style="medium">
        <color theme="1"/>
      </right>
      <top style="hair">
        <color indexed="64"/>
      </top>
      <bottom style="thin">
        <color indexed="64"/>
      </bottom>
      <diagonal/>
    </border>
    <border>
      <left style="medium">
        <color theme="1"/>
      </left>
      <right/>
      <top style="thin">
        <color auto="1"/>
      </top>
      <bottom style="thin">
        <color auto="1"/>
      </bottom>
      <diagonal/>
    </border>
    <border>
      <left style="medium">
        <color theme="1"/>
      </left>
      <right style="hair">
        <color auto="1"/>
      </right>
      <top style="thin">
        <color auto="1"/>
      </top>
      <bottom style="hair">
        <color auto="1"/>
      </bottom>
      <diagonal/>
    </border>
    <border>
      <left style="hair">
        <color auto="1"/>
      </left>
      <right style="medium">
        <color theme="1"/>
      </right>
      <top style="thin">
        <color auto="1"/>
      </top>
      <bottom style="hair">
        <color auto="1"/>
      </bottom>
      <diagonal/>
    </border>
    <border>
      <left style="medium">
        <color theme="1"/>
      </left>
      <right style="hair">
        <color auto="1"/>
      </right>
      <top style="hair">
        <color auto="1"/>
      </top>
      <bottom style="hair">
        <color theme="1"/>
      </bottom>
      <diagonal/>
    </border>
    <border>
      <left style="hair">
        <color auto="1"/>
      </left>
      <right style="medium">
        <color theme="1"/>
      </right>
      <top style="hair">
        <color auto="1"/>
      </top>
      <bottom style="hair">
        <color theme="1"/>
      </bottom>
      <diagonal/>
    </border>
    <border>
      <left style="medium">
        <color theme="1"/>
      </left>
      <right style="hair">
        <color theme="1"/>
      </right>
      <top style="hair">
        <color theme="1"/>
      </top>
      <bottom style="hair">
        <color theme="1"/>
      </bottom>
      <diagonal/>
    </border>
    <border>
      <left style="hair">
        <color theme="1"/>
      </left>
      <right style="medium">
        <color theme="1"/>
      </right>
      <top style="hair">
        <color theme="1"/>
      </top>
      <bottom style="hair">
        <color theme="1"/>
      </bottom>
      <diagonal/>
    </border>
    <border>
      <left style="medium">
        <color theme="1"/>
      </left>
      <right style="hair">
        <color theme="1"/>
      </right>
      <top/>
      <bottom style="hair">
        <color theme="1"/>
      </bottom>
      <diagonal/>
    </border>
    <border>
      <left style="hair">
        <color theme="1"/>
      </left>
      <right style="thin">
        <color theme="1"/>
      </right>
      <top/>
      <bottom style="hair">
        <color theme="1"/>
      </bottom>
      <diagonal/>
    </border>
    <border>
      <left style="hair">
        <color theme="1"/>
      </left>
      <right style="thin">
        <color theme="1"/>
      </right>
      <top style="hair">
        <color theme="1"/>
      </top>
      <bottom style="hair">
        <color theme="1"/>
      </bottom>
      <diagonal/>
    </border>
    <border>
      <left style="medium">
        <color theme="1"/>
      </left>
      <right style="hair">
        <color theme="1"/>
      </right>
      <top style="hair">
        <color theme="1"/>
      </top>
      <bottom/>
      <diagonal/>
    </border>
    <border>
      <left style="hair">
        <color theme="1"/>
      </left>
      <right style="thin">
        <color theme="1"/>
      </right>
      <top style="hair">
        <color theme="1"/>
      </top>
      <bottom/>
      <diagonal/>
    </border>
    <border>
      <left style="thin">
        <color theme="1"/>
      </left>
      <right style="hair">
        <color theme="1"/>
      </right>
      <top style="medium">
        <color theme="1"/>
      </top>
      <bottom style="hair">
        <color theme="1"/>
      </bottom>
      <diagonal/>
    </border>
    <border>
      <left style="hair">
        <color theme="1"/>
      </left>
      <right style="hair">
        <color theme="1"/>
      </right>
      <top style="medium">
        <color theme="1"/>
      </top>
      <bottom style="hair">
        <color theme="1"/>
      </bottom>
      <diagonal/>
    </border>
    <border>
      <left style="hair">
        <color theme="1"/>
      </left>
      <right style="thin">
        <color theme="1"/>
      </right>
      <top style="medium">
        <color theme="1"/>
      </top>
      <bottom style="hair">
        <color theme="1"/>
      </bottom>
      <diagonal/>
    </border>
    <border>
      <left style="thin">
        <color theme="1"/>
      </left>
      <right style="hair">
        <color theme="1"/>
      </right>
      <top style="hair">
        <color theme="1"/>
      </top>
      <bottom style="hair">
        <color theme="1"/>
      </bottom>
      <diagonal/>
    </border>
    <border>
      <left style="thin">
        <color theme="1"/>
      </left>
      <right style="hair">
        <color theme="1"/>
      </right>
      <top style="hair">
        <color theme="1"/>
      </top>
      <bottom/>
      <diagonal/>
    </border>
    <border>
      <left style="hair">
        <color theme="1"/>
      </left>
      <right style="hair">
        <color theme="1"/>
      </right>
      <top style="hair">
        <color theme="1"/>
      </top>
      <bottom/>
      <diagonal/>
    </border>
    <border>
      <left style="medium">
        <color indexed="64"/>
      </left>
      <right style="thin">
        <color auto="1"/>
      </right>
      <top style="thin">
        <color auto="1"/>
      </top>
      <bottom/>
      <diagonal/>
    </border>
    <border>
      <left/>
      <right/>
      <top style="hair">
        <color indexed="64"/>
      </top>
      <bottom/>
      <diagonal/>
    </border>
    <border>
      <left style="hair">
        <color theme="1"/>
      </left>
      <right style="medium">
        <color theme="1"/>
      </right>
      <top style="hair">
        <color theme="1"/>
      </top>
      <bottom/>
      <diagonal/>
    </border>
    <border>
      <left style="thin">
        <color theme="1"/>
      </left>
      <right style="hair">
        <color theme="1"/>
      </right>
      <top/>
      <bottom style="hair">
        <color theme="1"/>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auto="1"/>
      </right>
      <top style="thin">
        <color auto="1"/>
      </top>
      <bottom style="hair">
        <color auto="1"/>
      </bottom>
      <diagonal/>
    </border>
    <border>
      <left/>
      <right style="thin">
        <color indexed="64"/>
      </right>
      <top style="hair">
        <color indexed="64"/>
      </top>
      <bottom style="hair">
        <color indexed="64"/>
      </bottom>
      <diagonal/>
    </border>
    <border>
      <left style="thin">
        <color indexed="64"/>
      </left>
      <right/>
      <top style="thin">
        <color auto="1"/>
      </top>
      <bottom style="hair">
        <color auto="1"/>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hair">
        <color auto="1"/>
      </right>
      <top style="thin">
        <color auto="1"/>
      </top>
      <bottom style="hair">
        <color auto="1"/>
      </bottom>
      <diagonal/>
    </border>
    <border>
      <left style="hair">
        <color indexed="64"/>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theme="1"/>
      </right>
      <top style="thin">
        <color auto="1"/>
      </top>
      <bottom style="hair">
        <color indexed="64"/>
      </bottom>
      <diagonal/>
    </border>
    <border>
      <left style="thin">
        <color auto="1"/>
      </left>
      <right/>
      <top style="medium">
        <color indexed="64"/>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thin">
        <color auto="1"/>
      </top>
      <bottom style="medium">
        <color indexed="64"/>
      </bottom>
      <diagonal/>
    </border>
    <border>
      <left style="hair">
        <color indexed="64"/>
      </left>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medium">
        <color auto="1"/>
      </right>
      <top/>
      <bottom/>
      <diagonal/>
    </border>
    <border>
      <left style="thin">
        <color auto="1"/>
      </left>
      <right style="medium">
        <color auto="1"/>
      </right>
      <top style="thin">
        <color indexed="64"/>
      </top>
      <bottom style="hair">
        <color indexed="64"/>
      </bottom>
      <diagonal/>
    </border>
    <border>
      <left style="thin">
        <color auto="1"/>
      </left>
      <right style="medium">
        <color auto="1"/>
      </right>
      <top style="hair">
        <color indexed="64"/>
      </top>
      <bottom style="hair">
        <color indexed="64"/>
      </bottom>
      <diagonal/>
    </border>
    <border>
      <left style="thin">
        <color auto="1"/>
      </left>
      <right style="medium">
        <color auto="1"/>
      </right>
      <top style="hair">
        <color indexed="64"/>
      </top>
      <bottom style="thin">
        <color indexed="64"/>
      </bottom>
      <diagonal/>
    </border>
  </borders>
  <cellStyleXfs count="967">
    <xf numFmtId="0" fontId="0" fillId="0" borderId="0"/>
    <xf numFmtId="0" fontId="13" fillId="0" borderId="0"/>
    <xf numFmtId="0" fontId="13" fillId="0" borderId="0"/>
    <xf numFmtId="0" fontId="21" fillId="0" borderId="0"/>
    <xf numFmtId="0" fontId="21" fillId="0" borderId="0"/>
    <xf numFmtId="0" fontId="13" fillId="0" borderId="0"/>
    <xf numFmtId="0" fontId="35" fillId="0" borderId="0"/>
    <xf numFmtId="43" fontId="35" fillId="0" borderId="0" applyFont="0" applyFill="0" applyBorder="0" applyAlignment="0" applyProtection="0"/>
    <xf numFmtId="9" fontId="35" fillId="0" borderId="0" applyFont="0" applyFill="0" applyBorder="0" applyAlignment="0" applyProtection="0"/>
    <xf numFmtId="0" fontId="37" fillId="0" borderId="0"/>
    <xf numFmtId="2" fontId="38" fillId="0" borderId="0"/>
    <xf numFmtId="0" fontId="39" fillId="6"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40" fillId="11"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40"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40"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40" fillId="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40" fillId="19"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40" fillId="13"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4"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40" fillId="21"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22"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2" fillId="1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2" fillId="23"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24"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2"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3" fillId="33" borderId="0" applyNumberFormat="0" applyBorder="0" applyAlignment="0" applyProtection="0"/>
    <xf numFmtId="0" fontId="43" fillId="34"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4" fillId="37" borderId="0" applyNumberFormat="0" applyBorder="0" applyAlignment="0" applyProtection="0"/>
    <xf numFmtId="0" fontId="44" fillId="35"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43" fillId="36" borderId="0" applyNumberFormat="0" applyBorder="0" applyAlignment="0" applyProtection="0"/>
    <xf numFmtId="0" fontId="43" fillId="41" borderId="0" applyNumberFormat="0" applyBorder="0" applyAlignment="0" applyProtection="0"/>
    <xf numFmtId="0" fontId="44" fillId="29" borderId="0" applyNumberFormat="0" applyBorder="0" applyAlignment="0" applyProtection="0"/>
    <xf numFmtId="0" fontId="44" fillId="42"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43"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43"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3" fillId="36" borderId="0" applyNumberFormat="0" applyBorder="0" applyAlignment="0" applyProtection="0"/>
    <xf numFmtId="0" fontId="43" fillId="34" borderId="0" applyNumberFormat="0" applyBorder="0" applyAlignment="0" applyProtection="0"/>
    <xf numFmtId="0" fontId="43" fillId="29" borderId="0" applyNumberFormat="0" applyBorder="0" applyAlignment="0" applyProtection="0"/>
    <xf numFmtId="0" fontId="43" fillId="37" borderId="0" applyNumberFormat="0" applyBorder="0" applyAlignment="0" applyProtection="0"/>
    <xf numFmtId="0" fontId="44" fillId="29" borderId="0" applyNumberFormat="0" applyBorder="0" applyAlignment="0" applyProtection="0"/>
    <xf numFmtId="0" fontId="44" fillId="36"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5"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5"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3" fillId="26" borderId="0" applyNumberFormat="0" applyBorder="0" applyAlignment="0" applyProtection="0"/>
    <xf numFmtId="0" fontId="43" fillId="39" borderId="0" applyNumberFormat="0" applyBorder="0" applyAlignment="0" applyProtection="0"/>
    <xf numFmtId="0" fontId="43" fillId="28" borderId="0" applyNumberFormat="0" applyBorder="0" applyAlignment="0" applyProtection="0"/>
    <xf numFmtId="0" fontId="44" fillId="28" borderId="0" applyNumberFormat="0" applyBorder="0" applyAlignment="0" applyProtection="0"/>
    <xf numFmtId="0" fontId="44" fillId="31"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31"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31"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3" fillId="47" borderId="0" applyNumberFormat="0" applyBorder="0" applyAlignment="0" applyProtection="0"/>
    <xf numFmtId="0" fontId="43" fillId="35" borderId="0" applyNumberFormat="0" applyBorder="0" applyAlignment="0" applyProtection="0"/>
    <xf numFmtId="0" fontId="43" fillId="48"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1"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1"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5" fillId="35" borderId="0" applyNumberFormat="0" applyBorder="0" applyAlignment="0" applyProtection="0"/>
    <xf numFmtId="0" fontId="45" fillId="35" borderId="0" applyNumberFormat="0" applyBorder="0" applyAlignment="0" applyProtection="0"/>
    <xf numFmtId="0" fontId="46" fillId="47" borderId="0" applyNumberFormat="0" applyBorder="0" applyAlignment="0" applyProtection="0"/>
    <xf numFmtId="0" fontId="45" fillId="35" borderId="0" applyNumberFormat="0" applyBorder="0" applyAlignment="0" applyProtection="0"/>
    <xf numFmtId="0" fontId="47" fillId="52" borderId="28" applyNumberFormat="0" applyAlignment="0" applyProtection="0"/>
    <xf numFmtId="0" fontId="47" fillId="52" borderId="28" applyNumberFormat="0" applyAlignment="0" applyProtection="0"/>
    <xf numFmtId="0" fontId="47" fillId="52" borderId="28" applyNumberFormat="0" applyAlignment="0" applyProtection="0"/>
    <xf numFmtId="0" fontId="48" fillId="53" borderId="29" applyNumberFormat="0" applyAlignment="0" applyProtection="0"/>
    <xf numFmtId="0" fontId="47" fillId="52" borderId="28" applyNumberFormat="0" applyAlignment="0" applyProtection="0"/>
    <xf numFmtId="0" fontId="49" fillId="37" borderId="30" applyNumberFormat="0" applyAlignment="0" applyProtection="0"/>
    <xf numFmtId="0" fontId="49" fillId="37" borderId="30" applyNumberFormat="0" applyAlignment="0" applyProtection="0"/>
    <xf numFmtId="0" fontId="49" fillId="45" borderId="30" applyNumberFormat="0" applyAlignment="0" applyProtection="0"/>
    <xf numFmtId="0" fontId="49" fillId="37" borderId="30" applyNumberFormat="0" applyAlignment="0" applyProtection="0"/>
    <xf numFmtId="167" fontId="50" fillId="0" borderId="0" applyFont="0" applyFill="0" applyBorder="0" applyAlignment="0" applyProtection="0"/>
    <xf numFmtId="1" fontId="51" fillId="0" borderId="0">
      <alignment horizontal="center" vertical="center"/>
      <protection locked="0"/>
    </xf>
    <xf numFmtId="0" fontId="52" fillId="54" borderId="0" applyNumberFormat="0" applyBorder="0" applyAlignment="0" applyProtection="0"/>
    <xf numFmtId="0" fontId="52" fillId="55" borderId="0" applyNumberFormat="0" applyBorder="0" applyAlignment="0" applyProtection="0"/>
    <xf numFmtId="0" fontId="52" fillId="56" borderId="0" applyNumberFormat="0" applyBorder="0" applyAlignment="0" applyProtection="0"/>
    <xf numFmtId="0" fontId="52" fillId="57" borderId="0" applyNumberFormat="0" applyBorder="0" applyAlignment="0" applyProtection="0"/>
    <xf numFmtId="0" fontId="52" fillId="58" borderId="0" applyNumberFormat="0" applyBorder="0" applyAlignment="0" applyProtection="0"/>
    <xf numFmtId="168" fontId="51" fillId="0" borderId="0" applyBorder="0" applyAlignment="0" applyProtection="0"/>
    <xf numFmtId="168" fontId="51" fillId="0" borderId="0" applyBorder="0" applyAlignment="0" applyProtection="0"/>
    <xf numFmtId="168" fontId="53" fillId="0" borderId="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59" borderId="0" applyNumberFormat="0" applyBorder="0" applyAlignment="0" applyProtection="0"/>
    <xf numFmtId="0" fontId="56" fillId="59" borderId="0" applyNumberFormat="0" applyBorder="0" applyAlignment="0" applyProtection="0"/>
    <xf numFmtId="0" fontId="43" fillId="41" borderId="0" applyNumberFormat="0" applyBorder="0" applyAlignment="0" applyProtection="0"/>
    <xf numFmtId="0" fontId="56" fillId="59" borderId="0" applyNumberFormat="0" applyBorder="0" applyAlignment="0" applyProtection="0"/>
    <xf numFmtId="0" fontId="57" fillId="0" borderId="31"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58" fillId="0" borderId="33" applyNumberFormat="0" applyFill="0" applyAlignment="0" applyProtection="0"/>
    <xf numFmtId="0" fontId="58" fillId="0" borderId="32" applyNumberFormat="0" applyFill="0" applyAlignment="0" applyProtection="0"/>
    <xf numFmtId="0" fontId="59" fillId="0" borderId="34" applyNumberFormat="0" applyFill="0" applyAlignment="0" applyProtection="0"/>
    <xf numFmtId="0" fontId="59" fillId="0" borderId="34" applyNumberFormat="0" applyFill="0" applyAlignment="0" applyProtection="0"/>
    <xf numFmtId="0" fontId="59" fillId="0" borderId="35" applyNumberFormat="0" applyFill="0" applyAlignment="0" applyProtection="0"/>
    <xf numFmtId="0" fontId="59" fillId="0" borderId="34" applyNumberFormat="0" applyFill="0" applyAlignment="0" applyProtection="0"/>
    <xf numFmtId="0" fontId="59" fillId="0" borderId="0" applyNumberFormat="0" applyFill="0" applyBorder="0" applyAlignment="0" applyProtection="0"/>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48" borderId="28" applyNumberFormat="0" applyAlignment="0" applyProtection="0"/>
    <xf numFmtId="0" fontId="62" fillId="48" borderId="28" applyNumberFormat="0" applyAlignment="0" applyProtection="0"/>
    <xf numFmtId="0" fontId="62" fillId="48" borderId="28" applyNumberFormat="0" applyAlignment="0" applyProtection="0"/>
    <xf numFmtId="0" fontId="62" fillId="48" borderId="29" applyNumberFormat="0" applyAlignment="0" applyProtection="0"/>
    <xf numFmtId="0" fontId="62" fillId="48" borderId="28" applyNumberFormat="0" applyAlignment="0" applyProtection="0"/>
    <xf numFmtId="169" fontId="51" fillId="60" borderId="0"/>
    <xf numFmtId="169" fontId="51" fillId="60" borderId="0"/>
    <xf numFmtId="169" fontId="53" fillId="60" borderId="0"/>
    <xf numFmtId="0" fontId="63" fillId="0" borderId="36" applyNumberFormat="0" applyFill="0" applyAlignment="0" applyProtection="0"/>
    <xf numFmtId="0" fontId="63" fillId="0" borderId="36" applyNumberFormat="0" applyFill="0" applyAlignment="0" applyProtection="0"/>
    <xf numFmtId="0" fontId="56" fillId="0" borderId="37" applyNumberFormat="0" applyFill="0" applyAlignment="0" applyProtection="0"/>
    <xf numFmtId="0" fontId="63" fillId="0" borderId="36" applyNumberFormat="0" applyFill="0" applyAlignment="0" applyProtection="0"/>
    <xf numFmtId="0" fontId="64" fillId="48" borderId="0" applyNumberFormat="0" applyBorder="0" applyAlignment="0" applyProtection="0"/>
    <xf numFmtId="0" fontId="64" fillId="48" borderId="0" applyNumberFormat="0" applyBorder="0" applyAlignment="0" applyProtection="0"/>
    <xf numFmtId="0" fontId="56" fillId="48" borderId="0" applyNumberFormat="0" applyBorder="0" applyAlignment="0" applyProtection="0"/>
    <xf numFmtId="0" fontId="64" fillId="48"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0" fillId="0" borderId="0"/>
    <xf numFmtId="0" fontId="13" fillId="0" borderId="0"/>
    <xf numFmtId="0" fontId="13" fillId="0" borderId="0"/>
    <xf numFmtId="0" fontId="13" fillId="0" borderId="0"/>
    <xf numFmtId="0" fontId="13" fillId="0" borderId="0"/>
    <xf numFmtId="0" fontId="13" fillId="0" borderId="0"/>
    <xf numFmtId="0" fontId="50" fillId="0" borderId="0"/>
    <xf numFmtId="0" fontId="13" fillId="0" borderId="0"/>
    <xf numFmtId="0" fontId="21" fillId="0" borderId="0"/>
    <xf numFmtId="0" fontId="13" fillId="0" borderId="0"/>
    <xf numFmtId="0" fontId="6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3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47" borderId="38" applyNumberFormat="0" applyFont="0" applyAlignment="0" applyProtection="0"/>
    <xf numFmtId="0" fontId="13" fillId="47" borderId="38" applyNumberFormat="0" applyFont="0" applyAlignment="0" applyProtection="0"/>
    <xf numFmtId="0" fontId="13" fillId="47" borderId="38" applyNumberFormat="0" applyFont="0" applyAlignment="0" applyProtection="0"/>
    <xf numFmtId="0" fontId="13" fillId="47" borderId="38" applyNumberFormat="0" applyFont="0" applyAlignment="0" applyProtection="0"/>
    <xf numFmtId="0" fontId="9" fillId="47" borderId="29" applyNumberFormat="0" applyFont="0" applyAlignment="0" applyProtection="0"/>
    <xf numFmtId="0" fontId="13" fillId="47" borderId="38" applyNumberFormat="0" applyFont="0" applyAlignment="0" applyProtection="0"/>
    <xf numFmtId="0" fontId="13" fillId="47" borderId="38" applyNumberFormat="0" applyFont="0" applyAlignment="0" applyProtection="0"/>
    <xf numFmtId="0" fontId="13" fillId="47" borderId="38" applyNumberFormat="0" applyFont="0" applyAlignment="0" applyProtection="0"/>
    <xf numFmtId="0" fontId="13" fillId="47" borderId="38" applyNumberFormat="0" applyFont="0" applyAlignment="0" applyProtection="0"/>
    <xf numFmtId="0" fontId="67" fillId="52" borderId="39" applyNumberFormat="0" applyAlignment="0" applyProtection="0"/>
    <xf numFmtId="0" fontId="67" fillId="52" borderId="39" applyNumberFormat="0" applyAlignment="0" applyProtection="0"/>
    <xf numFmtId="0" fontId="67" fillId="53" borderId="39" applyNumberFormat="0" applyAlignment="0" applyProtection="0"/>
    <xf numFmtId="0" fontId="67" fillId="52" borderId="39" applyNumberFormat="0" applyAlignment="0" applyProtection="0"/>
    <xf numFmtId="0" fontId="13" fillId="0" borderId="0"/>
    <xf numFmtId="0" fontId="13" fillId="0" borderId="0"/>
    <xf numFmtId="0" fontId="21"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4" fillId="0" borderId="0"/>
    <xf numFmtId="0" fontId="14" fillId="0" borderId="0"/>
    <xf numFmtId="9" fontId="5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168" fontId="51" fillId="61" borderId="0" applyBorder="0" applyProtection="0"/>
    <xf numFmtId="168" fontId="53" fillId="61" borderId="0" applyBorder="0" applyProtection="0"/>
    <xf numFmtId="168" fontId="51" fillId="61" borderId="0" applyBorder="0" applyProtection="0"/>
    <xf numFmtId="168" fontId="51" fillId="61" borderId="0" applyBorder="0" applyProtection="0"/>
    <xf numFmtId="168" fontId="51" fillId="61" borderId="0" applyBorder="0" applyProtection="0"/>
    <xf numFmtId="168" fontId="51" fillId="61" borderId="0" applyBorder="0" applyProtection="0"/>
    <xf numFmtId="0" fontId="13" fillId="0" borderId="0"/>
    <xf numFmtId="4" fontId="68" fillId="62" borderId="40" applyNumberFormat="0" applyProtection="0">
      <alignment vertical="center"/>
    </xf>
    <xf numFmtId="4" fontId="68" fillId="62" borderId="40" applyNumberFormat="0" applyProtection="0">
      <alignment vertical="center"/>
    </xf>
    <xf numFmtId="4" fontId="68" fillId="62" borderId="40" applyNumberFormat="0" applyProtection="0">
      <alignment vertical="center"/>
    </xf>
    <xf numFmtId="4" fontId="69" fillId="62" borderId="29" applyNumberFormat="0" applyProtection="0">
      <alignment vertical="center"/>
    </xf>
    <xf numFmtId="4" fontId="70" fillId="63" borderId="1" applyNumberFormat="0" applyProtection="0">
      <alignment vertical="center"/>
    </xf>
    <xf numFmtId="4" fontId="68" fillId="62" borderId="40" applyNumberFormat="0" applyProtection="0">
      <alignment vertical="center"/>
    </xf>
    <xf numFmtId="0" fontId="13" fillId="0" borderId="0"/>
    <xf numFmtId="0" fontId="13" fillId="0" borderId="0"/>
    <xf numFmtId="4" fontId="71" fillId="62" borderId="40" applyNumberFormat="0" applyProtection="0">
      <alignment vertical="center"/>
    </xf>
    <xf numFmtId="4" fontId="71" fillId="62" borderId="40" applyNumberFormat="0" applyProtection="0">
      <alignment vertical="center"/>
    </xf>
    <xf numFmtId="4" fontId="71" fillId="62" borderId="40" applyNumberFormat="0" applyProtection="0">
      <alignment vertical="center"/>
    </xf>
    <xf numFmtId="4" fontId="72" fillId="64" borderId="29" applyNumberFormat="0" applyProtection="0">
      <alignment vertical="center"/>
    </xf>
    <xf numFmtId="0" fontId="13" fillId="0" borderId="0"/>
    <xf numFmtId="0" fontId="13" fillId="0" borderId="0"/>
    <xf numFmtId="4" fontId="68" fillId="62" borderId="40" applyNumberFormat="0" applyProtection="0">
      <alignment horizontal="left" vertical="center" indent="1"/>
    </xf>
    <xf numFmtId="4" fontId="68" fillId="62" borderId="40" applyNumberFormat="0" applyProtection="0">
      <alignment horizontal="left" vertical="center" indent="1"/>
    </xf>
    <xf numFmtId="4" fontId="68" fillId="62" borderId="40" applyNumberFormat="0" applyProtection="0">
      <alignment horizontal="left" vertical="center" indent="1"/>
    </xf>
    <xf numFmtId="4" fontId="69" fillId="64" borderId="29" applyNumberFormat="0" applyProtection="0">
      <alignment horizontal="left" vertical="center" indent="1"/>
    </xf>
    <xf numFmtId="4" fontId="70" fillId="63" borderId="1" applyNumberFormat="0" applyProtection="0">
      <alignment horizontal="left" vertical="center" indent="1"/>
    </xf>
    <xf numFmtId="4" fontId="68" fillId="62" borderId="40" applyNumberFormat="0" applyProtection="0">
      <alignment horizontal="left" vertical="center" indent="1"/>
    </xf>
    <xf numFmtId="0" fontId="13" fillId="0" borderId="0"/>
    <xf numFmtId="0" fontId="13" fillId="0" borderId="0"/>
    <xf numFmtId="0" fontId="68" fillId="62" borderId="40" applyNumberFormat="0" applyProtection="0">
      <alignment horizontal="left" vertical="top" indent="1"/>
    </xf>
    <xf numFmtId="0" fontId="68" fillId="62" borderId="40" applyNumberFormat="0" applyProtection="0">
      <alignment horizontal="left" vertical="top" indent="1"/>
    </xf>
    <xf numFmtId="0" fontId="68" fillId="62" borderId="40" applyNumberFormat="0" applyProtection="0">
      <alignment horizontal="left" vertical="top" indent="1"/>
    </xf>
    <xf numFmtId="0" fontId="73" fillId="62" borderId="40" applyNumberFormat="0" applyProtection="0">
      <alignment horizontal="left" vertical="top" indent="1"/>
    </xf>
    <xf numFmtId="0" fontId="13" fillId="0" borderId="0"/>
    <xf numFmtId="0" fontId="13" fillId="0" borderId="0"/>
    <xf numFmtId="4" fontId="68" fillId="6" borderId="0" applyNumberFormat="0" applyProtection="0">
      <alignment horizontal="left" vertical="center" indent="1"/>
    </xf>
    <xf numFmtId="4" fontId="68" fillId="6" borderId="0" applyNumberFormat="0" applyProtection="0">
      <alignment horizontal="left" vertical="center" indent="1"/>
    </xf>
    <xf numFmtId="4" fontId="69" fillId="24" borderId="29" applyNumberFormat="0" applyProtection="0">
      <alignment horizontal="left" vertical="center" indent="1"/>
    </xf>
    <xf numFmtId="4" fontId="70" fillId="0" borderId="41" applyNumberFormat="0" applyProtection="0">
      <alignment horizontal="left" vertical="center" wrapText="1" indent="1"/>
    </xf>
    <xf numFmtId="4" fontId="68" fillId="6" borderId="0" applyNumberFormat="0" applyProtection="0">
      <alignment horizontal="left" vertical="center" indent="1"/>
    </xf>
    <xf numFmtId="0" fontId="13" fillId="0" borderId="0"/>
    <xf numFmtId="4" fontId="68" fillId="0" borderId="0" applyNumberFormat="0" applyProtection="0">
      <alignment horizontal="left" vertical="center" indent="1"/>
    </xf>
    <xf numFmtId="0" fontId="13" fillId="0" borderId="0"/>
    <xf numFmtId="4" fontId="39" fillId="9" borderId="40" applyNumberFormat="0" applyProtection="0">
      <alignment horizontal="right" vertical="center"/>
    </xf>
    <xf numFmtId="4" fontId="39" fillId="9" borderId="40" applyNumberFormat="0" applyProtection="0">
      <alignment horizontal="right" vertical="center"/>
    </xf>
    <xf numFmtId="4" fontId="39" fillId="9" borderId="40" applyNumberFormat="0" applyProtection="0">
      <alignment horizontal="right" vertical="center"/>
    </xf>
    <xf numFmtId="4" fontId="69" fillId="9" borderId="29" applyNumberFormat="0" applyProtection="0">
      <alignment horizontal="right" vertical="center"/>
    </xf>
    <xf numFmtId="0" fontId="13" fillId="0" borderId="0"/>
    <xf numFmtId="0" fontId="13" fillId="0" borderId="0"/>
    <xf numFmtId="4" fontId="39" fillId="8" borderId="40" applyNumberFormat="0" applyProtection="0">
      <alignment horizontal="right" vertical="center"/>
    </xf>
    <xf numFmtId="4" fontId="39" fillId="8" borderId="40" applyNumberFormat="0" applyProtection="0">
      <alignment horizontal="right" vertical="center"/>
    </xf>
    <xf numFmtId="4" fontId="39" fillId="8" borderId="40" applyNumberFormat="0" applyProtection="0">
      <alignment horizontal="right" vertical="center"/>
    </xf>
    <xf numFmtId="4" fontId="69" fillId="65" borderId="29" applyNumberFormat="0" applyProtection="0">
      <alignment horizontal="right" vertical="center"/>
    </xf>
    <xf numFmtId="0" fontId="13" fillId="0" borderId="0"/>
    <xf numFmtId="0" fontId="13" fillId="0" borderId="0"/>
    <xf numFmtId="4" fontId="39" fillId="66" borderId="40" applyNumberFormat="0" applyProtection="0">
      <alignment horizontal="right" vertical="center"/>
    </xf>
    <xf numFmtId="4" fontId="39" fillId="66" borderId="40" applyNumberFormat="0" applyProtection="0">
      <alignment horizontal="right" vertical="center"/>
    </xf>
    <xf numFmtId="4" fontId="39" fillId="66" borderId="40" applyNumberFormat="0" applyProtection="0">
      <alignment horizontal="right" vertical="center"/>
    </xf>
    <xf numFmtId="4" fontId="69" fillId="66" borderId="41" applyNumberFormat="0" applyProtection="0">
      <alignment horizontal="right" vertical="center"/>
    </xf>
    <xf numFmtId="0" fontId="13" fillId="0" borderId="0"/>
    <xf numFmtId="0" fontId="13" fillId="0" borderId="0"/>
    <xf numFmtId="4" fontId="39" fillId="21" borderId="40" applyNumberFormat="0" applyProtection="0">
      <alignment horizontal="right" vertical="center"/>
    </xf>
    <xf numFmtId="4" fontId="39" fillId="21" borderId="40" applyNumberFormat="0" applyProtection="0">
      <alignment horizontal="right" vertical="center"/>
    </xf>
    <xf numFmtId="4" fontId="39" fillId="21" borderId="40" applyNumberFormat="0" applyProtection="0">
      <alignment horizontal="right" vertical="center"/>
    </xf>
    <xf numFmtId="4" fontId="69" fillId="21" borderId="29" applyNumberFormat="0" applyProtection="0">
      <alignment horizontal="right" vertical="center"/>
    </xf>
    <xf numFmtId="0" fontId="13" fillId="0" borderId="0"/>
    <xf numFmtId="0" fontId="13" fillId="0" borderId="0"/>
    <xf numFmtId="4" fontId="39" fillId="25" borderId="40" applyNumberFormat="0" applyProtection="0">
      <alignment horizontal="right" vertical="center"/>
    </xf>
    <xf numFmtId="4" fontId="39" fillId="25" borderId="40" applyNumberFormat="0" applyProtection="0">
      <alignment horizontal="right" vertical="center"/>
    </xf>
    <xf numFmtId="4" fontId="39" fillId="25" borderId="40" applyNumberFormat="0" applyProtection="0">
      <alignment horizontal="right" vertical="center"/>
    </xf>
    <xf numFmtId="4" fontId="69" fillId="25" borderId="29" applyNumberFormat="0" applyProtection="0">
      <alignment horizontal="right" vertical="center"/>
    </xf>
    <xf numFmtId="0" fontId="13" fillId="0" borderId="0"/>
    <xf numFmtId="0" fontId="13" fillId="0" borderId="0"/>
    <xf numFmtId="4" fontId="39" fillId="67" borderId="40" applyNumberFormat="0" applyProtection="0">
      <alignment horizontal="right" vertical="center"/>
    </xf>
    <xf numFmtId="4" fontId="39" fillId="67" borderId="40" applyNumberFormat="0" applyProtection="0">
      <alignment horizontal="right" vertical="center"/>
    </xf>
    <xf numFmtId="4" fontId="39" fillId="67" borderId="40" applyNumberFormat="0" applyProtection="0">
      <alignment horizontal="right" vertical="center"/>
    </xf>
    <xf numFmtId="4" fontId="69" fillId="67" borderId="29" applyNumberFormat="0" applyProtection="0">
      <alignment horizontal="right" vertical="center"/>
    </xf>
    <xf numFmtId="0" fontId="13" fillId="0" borderId="0"/>
    <xf numFmtId="0" fontId="13" fillId="0" borderId="0"/>
    <xf numFmtId="4" fontId="39" fillId="18" borderId="40" applyNumberFormat="0" applyProtection="0">
      <alignment horizontal="right" vertical="center"/>
    </xf>
    <xf numFmtId="4" fontId="39" fillId="18" borderId="40" applyNumberFormat="0" applyProtection="0">
      <alignment horizontal="right" vertical="center"/>
    </xf>
    <xf numFmtId="4" fontId="39" fillId="18" borderId="40" applyNumberFormat="0" applyProtection="0">
      <alignment horizontal="right" vertical="center"/>
    </xf>
    <xf numFmtId="4" fontId="69" fillId="18" borderId="29" applyNumberFormat="0" applyProtection="0">
      <alignment horizontal="right" vertical="center"/>
    </xf>
    <xf numFmtId="0" fontId="13" fillId="0" borderId="0"/>
    <xf numFmtId="0" fontId="13" fillId="0" borderId="0"/>
    <xf numFmtId="4" fontId="39" fillId="68" borderId="40" applyNumberFormat="0" applyProtection="0">
      <alignment horizontal="right" vertical="center"/>
    </xf>
    <xf numFmtId="4" fontId="39" fillId="68" borderId="40" applyNumberFormat="0" applyProtection="0">
      <alignment horizontal="right" vertical="center"/>
    </xf>
    <xf numFmtId="4" fontId="39" fillId="68" borderId="40" applyNumberFormat="0" applyProtection="0">
      <alignment horizontal="right" vertical="center"/>
    </xf>
    <xf numFmtId="4" fontId="69" fillId="68" borderId="29" applyNumberFormat="0" applyProtection="0">
      <alignment horizontal="right" vertical="center"/>
    </xf>
    <xf numFmtId="0" fontId="13" fillId="0" borderId="0"/>
    <xf numFmtId="0" fontId="13" fillId="0" borderId="0"/>
    <xf numFmtId="4" fontId="39" fillId="19" borderId="40" applyNumberFormat="0" applyProtection="0">
      <alignment horizontal="right" vertical="center"/>
    </xf>
    <xf numFmtId="4" fontId="39" fillId="19" borderId="40" applyNumberFormat="0" applyProtection="0">
      <alignment horizontal="right" vertical="center"/>
    </xf>
    <xf numFmtId="4" fontId="39" fillId="19" borderId="40" applyNumberFormat="0" applyProtection="0">
      <alignment horizontal="right" vertical="center"/>
    </xf>
    <xf numFmtId="4" fontId="69" fillId="19" borderId="29" applyNumberFormat="0" applyProtection="0">
      <alignment horizontal="right" vertical="center"/>
    </xf>
    <xf numFmtId="0" fontId="13" fillId="0" borderId="0"/>
    <xf numFmtId="0" fontId="13" fillId="0" borderId="0"/>
    <xf numFmtId="4" fontId="68" fillId="69" borderId="42" applyNumberFormat="0" applyProtection="0">
      <alignment horizontal="left" vertical="center" indent="1"/>
    </xf>
    <xf numFmtId="4" fontId="68" fillId="69" borderId="42" applyNumberFormat="0" applyProtection="0">
      <alignment horizontal="left" vertical="center" indent="1"/>
    </xf>
    <xf numFmtId="4" fontId="69" fillId="69" borderId="41" applyNumberFormat="0" applyProtection="0">
      <alignment horizontal="left" vertical="center" indent="1"/>
    </xf>
    <xf numFmtId="0" fontId="13" fillId="0" borderId="0"/>
    <xf numFmtId="0" fontId="13" fillId="0" borderId="0"/>
    <xf numFmtId="4" fontId="39" fillId="70" borderId="0" applyNumberFormat="0" applyProtection="0">
      <alignment horizontal="left" vertical="center" indent="1"/>
    </xf>
    <xf numFmtId="4" fontId="39" fillId="70" borderId="0" applyNumberFormat="0" applyProtection="0">
      <alignment horizontal="left" vertical="center" indent="1"/>
    </xf>
    <xf numFmtId="4" fontId="74" fillId="17" borderId="41" applyNumberFormat="0" applyProtection="0">
      <alignment horizontal="left" vertical="center" indent="1"/>
    </xf>
    <xf numFmtId="4" fontId="75" fillId="0" borderId="41" applyNumberFormat="0" applyProtection="0">
      <alignment horizontal="left" vertical="center" wrapText="1" indent="1"/>
    </xf>
    <xf numFmtId="4" fontId="39" fillId="70" borderId="0" applyNumberFormat="0" applyProtection="0">
      <alignment horizontal="left" vertical="center" indent="1"/>
    </xf>
    <xf numFmtId="0" fontId="13" fillId="0" borderId="0"/>
    <xf numFmtId="0" fontId="13" fillId="0" borderId="0"/>
    <xf numFmtId="4" fontId="76" fillId="17" borderId="0" applyNumberFormat="0" applyProtection="0">
      <alignment horizontal="left" vertical="center" indent="1"/>
    </xf>
    <xf numFmtId="4" fontId="76" fillId="17" borderId="0" applyNumberFormat="0" applyProtection="0">
      <alignment horizontal="left" vertical="center" indent="1"/>
    </xf>
    <xf numFmtId="4" fontId="74" fillId="17" borderId="41" applyNumberFormat="0" applyProtection="0">
      <alignment horizontal="left" vertical="center" indent="1"/>
    </xf>
    <xf numFmtId="4" fontId="76" fillId="17" borderId="0" applyNumberFormat="0" applyProtection="0">
      <alignment horizontal="left" vertical="center" indent="1"/>
    </xf>
    <xf numFmtId="0" fontId="13" fillId="0" borderId="0"/>
    <xf numFmtId="4" fontId="76" fillId="17" borderId="0" applyNumberFormat="0" applyProtection="0">
      <alignment horizontal="left" vertical="center" indent="1"/>
    </xf>
    <xf numFmtId="4" fontId="76" fillId="17" borderId="0" applyNumberFormat="0" applyProtection="0">
      <alignment horizontal="left" vertical="center" indent="1"/>
    </xf>
    <xf numFmtId="4" fontId="76" fillId="17" borderId="0" applyNumberFormat="0" applyProtection="0">
      <alignment horizontal="left" vertical="center" indent="1"/>
    </xf>
    <xf numFmtId="0" fontId="13" fillId="0" borderId="0"/>
    <xf numFmtId="4" fontId="39" fillId="6" borderId="40" applyNumberFormat="0" applyProtection="0">
      <alignment horizontal="right" vertical="center"/>
    </xf>
    <xf numFmtId="4" fontId="39" fillId="6" borderId="40" applyNumberFormat="0" applyProtection="0">
      <alignment horizontal="right" vertical="center"/>
    </xf>
    <xf numFmtId="4" fontId="39" fillId="6" borderId="40" applyNumberFormat="0" applyProtection="0">
      <alignment horizontal="right" vertical="center"/>
    </xf>
    <xf numFmtId="4" fontId="69" fillId="6" borderId="29" applyNumberFormat="0" applyProtection="0">
      <alignment horizontal="right" vertical="center"/>
    </xf>
    <xf numFmtId="0" fontId="13" fillId="0" borderId="0"/>
    <xf numFmtId="0" fontId="13" fillId="0" borderId="0"/>
    <xf numFmtId="4" fontId="66" fillId="70" borderId="0" applyNumberFormat="0" applyProtection="0">
      <alignment horizontal="left" vertical="center" indent="1"/>
    </xf>
    <xf numFmtId="4" fontId="66" fillId="70" borderId="0" applyNumberFormat="0" applyProtection="0">
      <alignment horizontal="left" vertical="center" indent="1"/>
    </xf>
    <xf numFmtId="4" fontId="69" fillId="70" borderId="41" applyNumberFormat="0" applyProtection="0">
      <alignment horizontal="left" vertical="center" indent="1"/>
    </xf>
    <xf numFmtId="4" fontId="66" fillId="70" borderId="0" applyNumberFormat="0" applyProtection="0">
      <alignment horizontal="left" vertical="center" indent="1"/>
    </xf>
    <xf numFmtId="0" fontId="13" fillId="0" borderId="0"/>
    <xf numFmtId="4" fontId="66" fillId="70" borderId="0" applyNumberFormat="0" applyProtection="0">
      <alignment horizontal="left" vertical="center" indent="1"/>
    </xf>
    <xf numFmtId="4" fontId="66" fillId="70" borderId="0" applyNumberFormat="0" applyProtection="0">
      <alignment horizontal="left" vertical="center" indent="1"/>
    </xf>
    <xf numFmtId="4" fontId="66" fillId="70" borderId="0" applyNumberFormat="0" applyProtection="0">
      <alignment horizontal="left" vertical="center" indent="1"/>
    </xf>
    <xf numFmtId="0" fontId="13" fillId="0" borderId="0"/>
    <xf numFmtId="4" fontId="66" fillId="6" borderId="0" applyNumberFormat="0" applyProtection="0">
      <alignment horizontal="left" vertical="center" indent="1"/>
    </xf>
    <xf numFmtId="4" fontId="66" fillId="6" borderId="0" applyNumberFormat="0" applyProtection="0">
      <alignment horizontal="left" vertical="center" indent="1"/>
    </xf>
    <xf numFmtId="4" fontId="69" fillId="6" borderId="41" applyNumberFormat="0" applyProtection="0">
      <alignment horizontal="left" vertical="center" indent="1"/>
    </xf>
    <xf numFmtId="4" fontId="66" fillId="6" borderId="0" applyNumberFormat="0" applyProtection="0">
      <alignment horizontal="left" vertical="center" indent="1"/>
    </xf>
    <xf numFmtId="0" fontId="13" fillId="0" borderId="0"/>
    <xf numFmtId="4" fontId="66" fillId="6" borderId="0" applyNumberFormat="0" applyProtection="0">
      <alignment horizontal="left" vertical="center" indent="1"/>
    </xf>
    <xf numFmtId="4" fontId="66" fillId="6" borderId="0" applyNumberFormat="0" applyProtection="0">
      <alignment horizontal="left" vertical="center" indent="1"/>
    </xf>
    <xf numFmtId="4" fontId="66" fillId="6" borderId="0" applyNumberFormat="0" applyProtection="0">
      <alignment horizontal="left" vertical="center" indent="1"/>
    </xf>
    <xf numFmtId="0" fontId="13" fillId="0" borderId="0"/>
    <xf numFmtId="0" fontId="2" fillId="0" borderId="41" applyNumberFormat="0" applyProtection="0">
      <alignment horizontal="left" vertical="center" wrapText="1" indent="1"/>
    </xf>
    <xf numFmtId="0" fontId="13" fillId="17" borderId="40" applyNumberFormat="0" applyProtection="0">
      <alignment horizontal="left" vertical="center" indent="1"/>
    </xf>
    <xf numFmtId="0" fontId="13" fillId="17" borderId="40" applyNumberFormat="0" applyProtection="0">
      <alignment horizontal="left" vertical="center" indent="1"/>
    </xf>
    <xf numFmtId="0" fontId="2" fillId="0" borderId="41" applyNumberFormat="0" applyProtection="0">
      <alignment horizontal="left" vertical="center" wrapText="1" indent="1"/>
    </xf>
    <xf numFmtId="0" fontId="13" fillId="17" borderId="40" applyNumberFormat="0" applyProtection="0">
      <alignment horizontal="left" vertical="center" indent="1"/>
    </xf>
    <xf numFmtId="0" fontId="13" fillId="17" borderId="40" applyNumberFormat="0" applyProtection="0">
      <alignment horizontal="left" vertical="center" indent="1"/>
    </xf>
    <xf numFmtId="0" fontId="13" fillId="0" borderId="0"/>
    <xf numFmtId="0" fontId="6" fillId="0" borderId="0" applyNumberFormat="0" applyProtection="0">
      <alignment horizontal="left" vertical="center" wrapText="1" indent="1" shrinkToFit="1"/>
    </xf>
    <xf numFmtId="0" fontId="13" fillId="0" borderId="0"/>
    <xf numFmtId="0" fontId="13" fillId="17" borderId="40" applyNumberFormat="0" applyProtection="0">
      <alignment horizontal="left" vertical="top" indent="1"/>
    </xf>
    <xf numFmtId="0" fontId="13" fillId="17" borderId="40" applyNumberFormat="0" applyProtection="0">
      <alignment horizontal="left" vertical="top" indent="1"/>
    </xf>
    <xf numFmtId="0" fontId="13" fillId="17" borderId="40" applyNumberFormat="0" applyProtection="0">
      <alignment horizontal="left" vertical="top" indent="1"/>
    </xf>
    <xf numFmtId="0" fontId="13" fillId="17" borderId="40" applyNumberFormat="0" applyProtection="0">
      <alignment horizontal="left" vertical="top" indent="1"/>
    </xf>
    <xf numFmtId="0" fontId="9" fillId="17" borderId="40" applyNumberFormat="0" applyProtection="0">
      <alignment horizontal="left" vertical="top" indent="1"/>
    </xf>
    <xf numFmtId="0" fontId="13" fillId="17" borderId="40" applyNumberFormat="0" applyProtection="0">
      <alignment horizontal="left" vertical="top" indent="1"/>
    </xf>
    <xf numFmtId="0" fontId="13" fillId="0" borderId="0"/>
    <xf numFmtId="0" fontId="13" fillId="17" borderId="40" applyNumberFormat="0" applyProtection="0">
      <alignment horizontal="left" vertical="top" indent="1"/>
    </xf>
    <xf numFmtId="0" fontId="13" fillId="17" borderId="40" applyNumberFormat="0" applyProtection="0">
      <alignment horizontal="left" vertical="top" indent="1"/>
    </xf>
    <xf numFmtId="0" fontId="13" fillId="17" borderId="40" applyNumberFormat="0" applyProtection="0">
      <alignment horizontal="left" vertical="top" indent="1"/>
    </xf>
    <xf numFmtId="0" fontId="13" fillId="0" borderId="0"/>
    <xf numFmtId="0" fontId="2" fillId="0" borderId="1" applyNumberFormat="0" applyProtection="0">
      <alignment horizontal="left" vertical="center" indent="1"/>
    </xf>
    <xf numFmtId="0" fontId="13" fillId="6" borderId="40" applyNumberFormat="0" applyProtection="0">
      <alignment horizontal="left" vertical="center" indent="1"/>
    </xf>
    <xf numFmtId="0" fontId="13" fillId="6" borderId="40" applyNumberFormat="0" applyProtection="0">
      <alignment horizontal="left" vertical="center" indent="1"/>
    </xf>
    <xf numFmtId="0" fontId="13" fillId="6" borderId="40" applyNumberFormat="0" applyProtection="0">
      <alignment horizontal="left" vertical="center" indent="1"/>
    </xf>
    <xf numFmtId="0" fontId="13" fillId="6" borderId="40" applyNumberFormat="0" applyProtection="0">
      <alignment horizontal="left" vertical="center" indent="1"/>
    </xf>
    <xf numFmtId="0" fontId="13" fillId="0" borderId="0"/>
    <xf numFmtId="0" fontId="6" fillId="0" borderId="0" applyNumberFormat="0" applyProtection="0">
      <alignment horizontal="left" vertical="center" wrapText="1" indent="1" shrinkToFit="1"/>
    </xf>
    <xf numFmtId="0" fontId="13" fillId="0" borderId="0"/>
    <xf numFmtId="0" fontId="13" fillId="6" borderId="40" applyNumberFormat="0" applyProtection="0">
      <alignment horizontal="left" vertical="top" indent="1"/>
    </xf>
    <xf numFmtId="0" fontId="13" fillId="6" borderId="40" applyNumberFormat="0" applyProtection="0">
      <alignment horizontal="left" vertical="top" indent="1"/>
    </xf>
    <xf numFmtId="0" fontId="13" fillId="6" borderId="40" applyNumberFormat="0" applyProtection="0">
      <alignment horizontal="left" vertical="top" indent="1"/>
    </xf>
    <xf numFmtId="0" fontId="13" fillId="6" borderId="40" applyNumberFormat="0" applyProtection="0">
      <alignment horizontal="left" vertical="top" indent="1"/>
    </xf>
    <xf numFmtId="0" fontId="9" fillId="6" borderId="40" applyNumberFormat="0" applyProtection="0">
      <alignment horizontal="left" vertical="top" indent="1"/>
    </xf>
    <xf numFmtId="0" fontId="13" fillId="6" borderId="40" applyNumberFormat="0" applyProtection="0">
      <alignment horizontal="left" vertical="top" indent="1"/>
    </xf>
    <xf numFmtId="0" fontId="13" fillId="0" borderId="0"/>
    <xf numFmtId="0" fontId="13" fillId="6" borderId="40" applyNumberFormat="0" applyProtection="0">
      <alignment horizontal="left" vertical="top" indent="1"/>
    </xf>
    <xf numFmtId="0" fontId="13" fillId="6" borderId="40" applyNumberFormat="0" applyProtection="0">
      <alignment horizontal="left" vertical="top" indent="1"/>
    </xf>
    <xf numFmtId="0" fontId="13" fillId="6" borderId="40" applyNumberFormat="0" applyProtection="0">
      <alignment horizontal="left" vertical="top" indent="1"/>
    </xf>
    <xf numFmtId="0" fontId="13" fillId="0" borderId="0"/>
    <xf numFmtId="0" fontId="2" fillId="0" borderId="1" applyNumberFormat="0" applyProtection="0">
      <alignment horizontal="left" vertical="center" indent="1"/>
    </xf>
    <xf numFmtId="0" fontId="13" fillId="14" borderId="40" applyNumberFormat="0" applyProtection="0">
      <alignment horizontal="left" vertical="center" indent="1"/>
    </xf>
    <xf numFmtId="0" fontId="13" fillId="14" borderId="40" applyNumberFormat="0" applyProtection="0">
      <alignment horizontal="left" vertical="center" indent="1"/>
    </xf>
    <xf numFmtId="0" fontId="13" fillId="14" borderId="40" applyNumberFormat="0" applyProtection="0">
      <alignment horizontal="left" vertical="center" indent="1"/>
    </xf>
    <xf numFmtId="0" fontId="13" fillId="14" borderId="40" applyNumberFormat="0" applyProtection="0">
      <alignment horizontal="left" vertical="center" indent="1"/>
    </xf>
    <xf numFmtId="0" fontId="13" fillId="0" borderId="0"/>
    <xf numFmtId="0" fontId="6" fillId="0" borderId="0" applyNumberFormat="0" applyProtection="0">
      <alignment horizontal="left" vertical="center" wrapText="1" indent="1" shrinkToFit="1"/>
    </xf>
    <xf numFmtId="0" fontId="13" fillId="0" borderId="0"/>
    <xf numFmtId="0" fontId="13" fillId="14" borderId="40" applyNumberFormat="0" applyProtection="0">
      <alignment horizontal="left" vertical="top" indent="1"/>
    </xf>
    <xf numFmtId="0" fontId="13" fillId="14" borderId="40" applyNumberFormat="0" applyProtection="0">
      <alignment horizontal="left" vertical="top" indent="1"/>
    </xf>
    <xf numFmtId="0" fontId="13" fillId="14" borderId="40" applyNumberFormat="0" applyProtection="0">
      <alignment horizontal="left" vertical="top" indent="1"/>
    </xf>
    <xf numFmtId="0" fontId="13" fillId="14" borderId="40" applyNumberFormat="0" applyProtection="0">
      <alignment horizontal="left" vertical="top" indent="1"/>
    </xf>
    <xf numFmtId="0" fontId="9" fillId="14" borderId="40" applyNumberFormat="0" applyProtection="0">
      <alignment horizontal="left" vertical="top" indent="1"/>
    </xf>
    <xf numFmtId="0" fontId="13" fillId="14" borderId="40" applyNumberFormat="0" applyProtection="0">
      <alignment horizontal="left" vertical="top" indent="1"/>
    </xf>
    <xf numFmtId="0" fontId="13" fillId="0" borderId="0"/>
    <xf numFmtId="0" fontId="13" fillId="14" borderId="40" applyNumberFormat="0" applyProtection="0">
      <alignment horizontal="left" vertical="top" indent="1"/>
    </xf>
    <xf numFmtId="0" fontId="13" fillId="14" borderId="40" applyNumberFormat="0" applyProtection="0">
      <alignment horizontal="left" vertical="top" indent="1"/>
    </xf>
    <xf numFmtId="0" fontId="13" fillId="14" borderId="40" applyNumberFormat="0" applyProtection="0">
      <alignment horizontal="left" vertical="top" indent="1"/>
    </xf>
    <xf numFmtId="0" fontId="13" fillId="0" borderId="0"/>
    <xf numFmtId="0" fontId="2" fillId="0" borderId="1" applyNumberFormat="0" applyProtection="0">
      <alignment horizontal="left" vertical="center" indent="1"/>
    </xf>
    <xf numFmtId="0" fontId="13" fillId="70" borderId="40" applyNumberFormat="0" applyProtection="0">
      <alignment horizontal="left" vertical="center" indent="1"/>
    </xf>
    <xf numFmtId="0" fontId="13" fillId="70" borderId="40" applyNumberFormat="0" applyProtection="0">
      <alignment horizontal="left" vertical="center" indent="1"/>
    </xf>
    <xf numFmtId="0" fontId="13" fillId="70" borderId="40" applyNumberFormat="0" applyProtection="0">
      <alignment horizontal="left" vertical="center" indent="1"/>
    </xf>
    <xf numFmtId="0" fontId="13" fillId="70" borderId="40" applyNumberFormat="0" applyProtection="0">
      <alignment horizontal="left" vertical="center" indent="1"/>
    </xf>
    <xf numFmtId="0" fontId="13" fillId="0" borderId="0"/>
    <xf numFmtId="0" fontId="13" fillId="0" borderId="1" applyNumberFormat="0" applyProtection="0">
      <alignment horizontal="left" vertical="center" indent="1"/>
    </xf>
    <xf numFmtId="0" fontId="13" fillId="0" borderId="0"/>
    <xf numFmtId="0" fontId="13" fillId="70" borderId="40" applyNumberFormat="0" applyProtection="0">
      <alignment horizontal="left" vertical="top" indent="1"/>
    </xf>
    <xf numFmtId="0" fontId="13" fillId="70" borderId="40" applyNumberFormat="0" applyProtection="0">
      <alignment horizontal="left" vertical="top" indent="1"/>
    </xf>
    <xf numFmtId="0" fontId="13" fillId="70" borderId="40" applyNumberFormat="0" applyProtection="0">
      <alignment horizontal="left" vertical="top" indent="1"/>
    </xf>
    <xf numFmtId="0" fontId="13" fillId="70" borderId="40" applyNumberFormat="0" applyProtection="0">
      <alignment horizontal="left" vertical="top" indent="1"/>
    </xf>
    <xf numFmtId="0" fontId="9" fillId="70" borderId="40" applyNumberFormat="0" applyProtection="0">
      <alignment horizontal="left" vertical="top" indent="1"/>
    </xf>
    <xf numFmtId="0" fontId="13" fillId="70" borderId="40" applyNumberFormat="0" applyProtection="0">
      <alignment horizontal="left" vertical="top" indent="1"/>
    </xf>
    <xf numFmtId="0" fontId="13" fillId="0" borderId="0"/>
    <xf numFmtId="0" fontId="13" fillId="70" borderId="40" applyNumberFormat="0" applyProtection="0">
      <alignment horizontal="left" vertical="top" indent="1"/>
    </xf>
    <xf numFmtId="0" fontId="13" fillId="70" borderId="40" applyNumberFormat="0" applyProtection="0">
      <alignment horizontal="left" vertical="top" indent="1"/>
    </xf>
    <xf numFmtId="0" fontId="13" fillId="70" borderId="40" applyNumberFormat="0" applyProtection="0">
      <alignment horizontal="left" vertical="top" indent="1"/>
    </xf>
    <xf numFmtId="0" fontId="13" fillId="0" borderId="0"/>
    <xf numFmtId="0" fontId="13" fillId="12" borderId="1" applyNumberFormat="0">
      <protection locked="0"/>
    </xf>
    <xf numFmtId="0" fontId="13" fillId="12" borderId="1" applyNumberFormat="0">
      <protection locked="0"/>
    </xf>
    <xf numFmtId="0" fontId="9" fillId="12" borderId="43" applyNumberFormat="0">
      <protection locked="0"/>
    </xf>
    <xf numFmtId="0" fontId="13" fillId="12" borderId="1" applyNumberFormat="0">
      <protection locked="0"/>
    </xf>
    <xf numFmtId="0" fontId="13" fillId="0" borderId="0"/>
    <xf numFmtId="0" fontId="13" fillId="12" borderId="1" applyNumberFormat="0">
      <protection locked="0"/>
    </xf>
    <xf numFmtId="0" fontId="13" fillId="12" borderId="1" applyNumberFormat="0">
      <protection locked="0"/>
    </xf>
    <xf numFmtId="0" fontId="13" fillId="12" borderId="1" applyNumberFormat="0">
      <protection locked="0"/>
    </xf>
    <xf numFmtId="0" fontId="77" fillId="17" borderId="44" applyBorder="0"/>
    <xf numFmtId="0" fontId="13" fillId="0" borderId="0"/>
    <xf numFmtId="4" fontId="39" fillId="10" borderId="40" applyNumberFormat="0" applyProtection="0">
      <alignment vertical="center"/>
    </xf>
    <xf numFmtId="4" fontId="39" fillId="10" borderId="40" applyNumberFormat="0" applyProtection="0">
      <alignment vertical="center"/>
    </xf>
    <xf numFmtId="4" fontId="39" fillId="10" borderId="40" applyNumberFormat="0" applyProtection="0">
      <alignment vertical="center"/>
    </xf>
    <xf numFmtId="4" fontId="78" fillId="10" borderId="40" applyNumberFormat="0" applyProtection="0">
      <alignment vertical="center"/>
    </xf>
    <xf numFmtId="0" fontId="13" fillId="0" borderId="0"/>
    <xf numFmtId="0" fontId="13" fillId="0" borderId="0"/>
    <xf numFmtId="4" fontId="79" fillId="10" borderId="40" applyNumberFormat="0" applyProtection="0">
      <alignment vertical="center"/>
    </xf>
    <xf numFmtId="4" fontId="79" fillId="10" borderId="40" applyNumberFormat="0" applyProtection="0">
      <alignment vertical="center"/>
    </xf>
    <xf numFmtId="4" fontId="79" fillId="10" borderId="40" applyNumberFormat="0" applyProtection="0">
      <alignment vertical="center"/>
    </xf>
    <xf numFmtId="4" fontId="72" fillId="60" borderId="1" applyNumberFormat="0" applyProtection="0">
      <alignment vertical="center"/>
    </xf>
    <xf numFmtId="0" fontId="13" fillId="0" borderId="0"/>
    <xf numFmtId="0" fontId="13" fillId="0" borderId="0"/>
    <xf numFmtId="4" fontId="39" fillId="10" borderId="40" applyNumberFormat="0" applyProtection="0">
      <alignment horizontal="left" vertical="center" indent="1"/>
    </xf>
    <xf numFmtId="4" fontId="39" fillId="10" borderId="40" applyNumberFormat="0" applyProtection="0">
      <alignment horizontal="left" vertical="center" indent="1"/>
    </xf>
    <xf numFmtId="4" fontId="39" fillId="10" borderId="40" applyNumberFormat="0" applyProtection="0">
      <alignment horizontal="left" vertical="center" indent="1"/>
    </xf>
    <xf numFmtId="4" fontId="78" fillId="20" borderId="40" applyNumberFormat="0" applyProtection="0">
      <alignment horizontal="left" vertical="center" indent="1"/>
    </xf>
    <xf numFmtId="0" fontId="13" fillId="0" borderId="0"/>
    <xf numFmtId="0" fontId="13" fillId="0" borderId="0"/>
    <xf numFmtId="0" fontId="39" fillId="10" borderId="40" applyNumberFormat="0" applyProtection="0">
      <alignment horizontal="left" vertical="top" indent="1"/>
    </xf>
    <xf numFmtId="0" fontId="39" fillId="10" borderId="40" applyNumberFormat="0" applyProtection="0">
      <alignment horizontal="left" vertical="top" indent="1"/>
    </xf>
    <xf numFmtId="0" fontId="39" fillId="10" borderId="40" applyNumberFormat="0" applyProtection="0">
      <alignment horizontal="left" vertical="top" indent="1"/>
    </xf>
    <xf numFmtId="0" fontId="78" fillId="10" borderId="40" applyNumberFormat="0" applyProtection="0">
      <alignment horizontal="left" vertical="top" indent="1"/>
    </xf>
    <xf numFmtId="0" fontId="13" fillId="0" borderId="0"/>
    <xf numFmtId="4" fontId="80" fillId="0" borderId="0" applyNumberFormat="0" applyProtection="0">
      <alignment horizontal="right" vertical="center"/>
    </xf>
    <xf numFmtId="4" fontId="75" fillId="63" borderId="1" applyNumberFormat="0" applyProtection="0">
      <alignment horizontal="right" vertical="center"/>
    </xf>
    <xf numFmtId="4" fontId="80" fillId="0" borderId="0" applyNumberFormat="0" applyProtection="0">
      <alignment horizontal="right"/>
    </xf>
    <xf numFmtId="4" fontId="39" fillId="70" borderId="40" applyNumberFormat="0" applyProtection="0">
      <alignment horizontal="right" vertical="center"/>
    </xf>
    <xf numFmtId="4" fontId="39" fillId="70" borderId="40" applyNumberFormat="0" applyProtection="0">
      <alignment horizontal="right" vertical="center"/>
    </xf>
    <xf numFmtId="4" fontId="39" fillId="0" borderId="1" applyNumberFormat="0" applyProtection="0">
      <alignment horizontal="right" vertical="center"/>
    </xf>
    <xf numFmtId="4" fontId="80" fillId="0" borderId="0" applyNumberFormat="0" applyProtection="0">
      <alignment horizontal="right"/>
    </xf>
    <xf numFmtId="0" fontId="13" fillId="0" borderId="0"/>
    <xf numFmtId="4" fontId="79" fillId="70" borderId="40" applyNumberFormat="0" applyProtection="0">
      <alignment horizontal="right" vertical="center"/>
    </xf>
    <xf numFmtId="4" fontId="79" fillId="70" borderId="40" applyNumberFormat="0" applyProtection="0">
      <alignment horizontal="right" vertical="center"/>
    </xf>
    <xf numFmtId="4" fontId="79" fillId="70" borderId="40" applyNumberFormat="0" applyProtection="0">
      <alignment horizontal="right" vertical="center"/>
    </xf>
    <xf numFmtId="4" fontId="72" fillId="63" borderId="29" applyNumberFormat="0" applyProtection="0">
      <alignment horizontal="right" vertical="center"/>
    </xf>
    <xf numFmtId="0" fontId="13" fillId="0" borderId="0"/>
    <xf numFmtId="4" fontId="39" fillId="6" borderId="40" applyNumberFormat="0" applyProtection="0">
      <alignment horizontal="left" vertical="center" indent="1"/>
    </xf>
    <xf numFmtId="4" fontId="39" fillId="6" borderId="40" applyNumberFormat="0" applyProtection="0">
      <alignment horizontal="left" vertical="center" indent="1"/>
    </xf>
    <xf numFmtId="4" fontId="39" fillId="6" borderId="40" applyNumberFormat="0" applyProtection="0">
      <alignment horizontal="left" vertical="center" indent="1"/>
    </xf>
    <xf numFmtId="4" fontId="69" fillId="24" borderId="29" applyNumberFormat="0" applyProtection="0">
      <alignment horizontal="left" vertical="center" indent="1"/>
    </xf>
    <xf numFmtId="4" fontId="80" fillId="0" borderId="1" applyNumberFormat="0" applyProtection="0">
      <alignment horizontal="left" wrapText="1" indent="1"/>
    </xf>
    <xf numFmtId="4" fontId="75" fillId="63" borderId="1" applyNumberFormat="0" applyProtection="0">
      <alignment horizontal="left" vertical="center" indent="1"/>
    </xf>
    <xf numFmtId="4" fontId="80" fillId="0" borderId="0" applyNumberFormat="0" applyProtection="0">
      <alignment horizontal="left" wrapText="1" indent="1"/>
    </xf>
    <xf numFmtId="4" fontId="39" fillId="6" borderId="40" applyNumberFormat="0" applyProtection="0">
      <alignment horizontal="left" vertical="center" indent="1"/>
    </xf>
    <xf numFmtId="4" fontId="39" fillId="0" borderId="1" applyNumberFormat="0" applyProtection="0">
      <alignment horizontal="left" wrapText="1" indent="1"/>
    </xf>
    <xf numFmtId="4" fontId="80" fillId="0" borderId="0" applyNumberFormat="0" applyProtection="0">
      <alignment horizontal="left" wrapText="1" indent="1" shrinkToFit="1"/>
    </xf>
    <xf numFmtId="0" fontId="13" fillId="0" borderId="0"/>
    <xf numFmtId="0" fontId="39" fillId="6" borderId="40" applyNumberFormat="0" applyProtection="0">
      <alignment horizontal="left" vertical="top" indent="1"/>
    </xf>
    <xf numFmtId="0" fontId="39" fillId="6" borderId="40" applyNumberFormat="0" applyProtection="0">
      <alignment horizontal="left" vertical="top" indent="1"/>
    </xf>
    <xf numFmtId="0" fontId="39" fillId="6" borderId="40" applyNumberFormat="0" applyProtection="0">
      <alignment horizontal="left" vertical="top" indent="1"/>
    </xf>
    <xf numFmtId="0" fontId="78" fillId="6" borderId="40" applyNumberFormat="0" applyProtection="0">
      <alignment horizontal="left" vertical="top" indent="1"/>
    </xf>
    <xf numFmtId="0" fontId="13" fillId="0" borderId="0"/>
    <xf numFmtId="0" fontId="13" fillId="0" borderId="0"/>
    <xf numFmtId="4" fontId="81" fillId="71" borderId="0" applyNumberFormat="0" applyProtection="0">
      <alignment horizontal="left" vertical="center" indent="1"/>
    </xf>
    <xf numFmtId="4" fontId="81" fillId="71" borderId="0" applyNumberFormat="0" applyProtection="0">
      <alignment horizontal="left" vertical="center" indent="1"/>
    </xf>
    <xf numFmtId="4" fontId="82" fillId="71" borderId="41" applyNumberFormat="0" applyProtection="0">
      <alignment horizontal="left" vertical="center" indent="1"/>
    </xf>
    <xf numFmtId="4" fontId="81" fillId="71" borderId="0" applyNumberFormat="0" applyProtection="0">
      <alignment horizontal="left" vertical="center" indent="1"/>
    </xf>
    <xf numFmtId="0" fontId="13" fillId="0" borderId="0"/>
    <xf numFmtId="4" fontId="81" fillId="71" borderId="0" applyNumberFormat="0" applyProtection="0">
      <alignment horizontal="left" vertical="center" indent="1"/>
    </xf>
    <xf numFmtId="4" fontId="81" fillId="71" borderId="0" applyNumberFormat="0" applyProtection="0">
      <alignment horizontal="left" vertical="center" indent="1"/>
    </xf>
    <xf numFmtId="4" fontId="81" fillId="71" borderId="0" applyNumberFormat="0" applyProtection="0">
      <alignment horizontal="left" vertical="center" indent="1"/>
    </xf>
    <xf numFmtId="0" fontId="69" fillId="72" borderId="1"/>
    <xf numFmtId="0" fontId="13" fillId="0" borderId="0"/>
    <xf numFmtId="4" fontId="83" fillId="70" borderId="40" applyNumberFormat="0" applyProtection="0">
      <alignment horizontal="right" vertical="center"/>
    </xf>
    <xf numFmtId="4" fontId="83" fillId="70" borderId="40" applyNumberFormat="0" applyProtection="0">
      <alignment horizontal="right" vertical="center"/>
    </xf>
    <xf numFmtId="4" fontId="83" fillId="70" borderId="40" applyNumberFormat="0" applyProtection="0">
      <alignment horizontal="right" vertical="center"/>
    </xf>
    <xf numFmtId="4" fontId="84" fillId="12" borderId="29" applyNumberFormat="0" applyProtection="0">
      <alignment horizontal="right" vertical="center"/>
    </xf>
    <xf numFmtId="4" fontId="4" fillId="0" borderId="1" applyNumberFormat="0" applyProtection="0">
      <alignment horizontal="right" vertical="center"/>
    </xf>
    <xf numFmtId="4" fontId="83" fillId="70" borderId="40" applyNumberFormat="0" applyProtection="0">
      <alignment horizontal="right" vertical="center"/>
    </xf>
    <xf numFmtId="0" fontId="13" fillId="0" borderId="0"/>
    <xf numFmtId="0" fontId="85" fillId="0" borderId="0" applyNumberFormat="0" applyFill="0" applyBorder="0" applyAlignment="0" applyProtection="0"/>
    <xf numFmtId="3" fontId="51" fillId="0" borderId="0">
      <protection locked="0"/>
    </xf>
    <xf numFmtId="166" fontId="51" fillId="0" borderId="0">
      <protection locked="0"/>
    </xf>
    <xf numFmtId="0" fontId="86" fillId="0" borderId="0"/>
    <xf numFmtId="0" fontId="86" fillId="0" borderId="0"/>
    <xf numFmtId="0" fontId="85" fillId="0" borderId="0" applyNumberFormat="0" applyFill="0" applyBorder="0" applyAlignment="0" applyProtection="0"/>
    <xf numFmtId="0" fontId="85" fillId="0" borderId="0" applyNumberFormat="0" applyFill="0" applyBorder="0" applyAlignment="0" applyProtection="0"/>
    <xf numFmtId="0" fontId="87" fillId="0" borderId="0" applyNumberFormat="0" applyFill="0" applyBorder="0" applyAlignment="0" applyProtection="0"/>
    <xf numFmtId="0" fontId="52" fillId="0" borderId="45" applyNumberFormat="0" applyFill="0" applyAlignment="0" applyProtection="0"/>
    <xf numFmtId="0" fontId="52" fillId="0" borderId="45" applyNumberFormat="0" applyFill="0" applyAlignment="0" applyProtection="0"/>
    <xf numFmtId="168" fontId="53" fillId="2" borderId="0" applyBorder="0" applyProtection="0"/>
    <xf numFmtId="170" fontId="53" fillId="2" borderId="0" applyBorder="0" applyProtection="0"/>
    <xf numFmtId="168" fontId="51" fillId="2" borderId="0" applyBorder="0" applyProtection="0"/>
    <xf numFmtId="168" fontId="51" fillId="2" borderId="0" applyBorder="0" applyProtection="0"/>
    <xf numFmtId="168" fontId="53" fillId="2" borderId="0" applyBorder="0" applyProtection="0"/>
    <xf numFmtId="168" fontId="51" fillId="2" borderId="0" applyBorder="0" applyProtection="0"/>
    <xf numFmtId="168" fontId="51" fillId="2" borderId="0" applyBorder="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88" fillId="0" borderId="0" applyNumberFormat="0" applyFill="0" applyBorder="0" applyAlignment="0" applyProtection="0"/>
    <xf numFmtId="0" fontId="13" fillId="0" borderId="0"/>
    <xf numFmtId="0" fontId="86" fillId="0" borderId="0"/>
    <xf numFmtId="0" fontId="42" fillId="73" borderId="0" applyNumberFormat="0" applyBorder="0" applyAlignment="0" applyProtection="0"/>
    <xf numFmtId="0" fontId="42" fillId="66"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3"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2" fillId="18" borderId="0" applyNumberFormat="0" applyBorder="0" applyAlignment="0" applyProtection="0"/>
    <xf numFmtId="0" fontId="42" fillId="23" borderId="0" applyNumberFormat="0" applyBorder="0" applyAlignment="0" applyProtection="0"/>
    <xf numFmtId="0" fontId="40" fillId="14" borderId="0" applyNumberFormat="0" applyBorder="0" applyAlignment="0" applyProtection="0"/>
    <xf numFmtId="0" fontId="40" fillId="8" borderId="0" applyNumberFormat="0" applyBorder="0" applyAlignment="0" applyProtection="0"/>
    <xf numFmtId="0" fontId="40" fillId="19"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21" borderId="0" applyNumberFormat="0" applyBorder="0" applyAlignment="0" applyProtection="0"/>
    <xf numFmtId="0" fontId="42" fillId="24" borderId="0" applyNumberFormat="0" applyBorder="0" applyAlignment="0" applyProtection="0"/>
    <xf numFmtId="0" fontId="42" fillId="67" borderId="0" applyNumberFormat="0" applyBorder="0" applyAlignment="0" applyProtection="0"/>
    <xf numFmtId="0" fontId="42" fillId="22" borderId="0" applyNumberFormat="0" applyBorder="0" applyAlignment="0" applyProtection="0"/>
    <xf numFmtId="0" fontId="42" fillId="8"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91" fillId="20" borderId="28" applyNumberFormat="0" applyAlignment="0" applyProtection="0"/>
    <xf numFmtId="0" fontId="102" fillId="0" borderId="0" applyNumberFormat="0" applyFill="0" applyBorder="0" applyAlignment="0" applyProtection="0"/>
    <xf numFmtId="0" fontId="97" fillId="16" borderId="28" applyNumberFormat="0" applyAlignment="0" applyProtection="0"/>
    <xf numFmtId="0" fontId="100" fillId="20" borderId="39" applyNumberFormat="0" applyAlignment="0" applyProtection="0"/>
    <xf numFmtId="0" fontId="101" fillId="0" borderId="48" applyNumberFormat="0" applyFill="0" applyAlignment="0" applyProtection="0"/>
    <xf numFmtId="0" fontId="93" fillId="11" borderId="0" applyNumberFormat="0" applyBorder="0" applyAlignment="0" applyProtection="0"/>
    <xf numFmtId="0" fontId="99" fillId="62" borderId="0" applyNumberFormat="0" applyBorder="0" applyAlignment="0" applyProtection="0"/>
    <xf numFmtId="0" fontId="74" fillId="0" borderId="0"/>
    <xf numFmtId="0" fontId="1" fillId="0" borderId="0"/>
    <xf numFmtId="0" fontId="104" fillId="0" borderId="0"/>
    <xf numFmtId="0" fontId="104" fillId="0" borderId="0"/>
    <xf numFmtId="0" fontId="87" fillId="0" borderId="0" applyNumberFormat="0" applyFill="0" applyBorder="0" applyAlignment="0" applyProtection="0"/>
    <xf numFmtId="0" fontId="105" fillId="0" borderId="0"/>
    <xf numFmtId="0" fontId="13" fillId="0" borderId="0"/>
    <xf numFmtId="0" fontId="13" fillId="0" borderId="0"/>
    <xf numFmtId="0" fontId="55" fillId="0" borderId="0" applyNumberFormat="0" applyFill="0" applyBorder="0" applyAlignment="0" applyProtection="0"/>
    <xf numFmtId="0" fontId="92" fillId="74" borderId="30" applyNumberFormat="0" applyAlignment="0" applyProtection="0"/>
    <xf numFmtId="0" fontId="74" fillId="10" borderId="38" applyNumberFormat="0" applyFont="0" applyAlignment="0" applyProtection="0"/>
    <xf numFmtId="0" fontId="98" fillId="0" borderId="49" applyNumberFormat="0" applyFill="0" applyAlignment="0" applyProtection="0"/>
    <xf numFmtId="4" fontId="71" fillId="64" borderId="40" applyNumberFormat="0" applyProtection="0">
      <alignment vertical="center"/>
    </xf>
    <xf numFmtId="4" fontId="68" fillId="64" borderId="40" applyNumberFormat="0" applyProtection="0">
      <alignment horizontal="left" vertical="center" indent="1"/>
    </xf>
    <xf numFmtId="0" fontId="68" fillId="64" borderId="40" applyNumberFormat="0" applyProtection="0">
      <alignment horizontal="left" vertical="top" indent="1"/>
    </xf>
    <xf numFmtId="4" fontId="103" fillId="0" borderId="1" applyNumberFormat="0" applyProtection="0">
      <alignment horizontal="left" vertical="center" indent="1"/>
    </xf>
    <xf numFmtId="4" fontId="76" fillId="75" borderId="0" applyNumberFormat="0" applyProtection="0">
      <alignment horizontal="left" vertical="center" indent="1"/>
    </xf>
    <xf numFmtId="4" fontId="66" fillId="76" borderId="0" applyNumberFormat="0" applyProtection="0">
      <alignment horizontal="left" vertical="center" indent="1"/>
    </xf>
    <xf numFmtId="0" fontId="13" fillId="75" borderId="40" applyNumberFormat="0" applyProtection="0">
      <alignment horizontal="left" vertical="top" indent="1"/>
    </xf>
    <xf numFmtId="0" fontId="13" fillId="76" borderId="40" applyNumberFormat="0" applyProtection="0">
      <alignment horizontal="left" vertical="top" indent="1"/>
    </xf>
    <xf numFmtId="0" fontId="13" fillId="77" borderId="40" applyNumberFormat="0" applyProtection="0">
      <alignment horizontal="left" vertical="top" indent="1"/>
    </xf>
    <xf numFmtId="0" fontId="6" fillId="0" borderId="0" applyNumberFormat="0" applyProtection="0">
      <alignment horizontal="left" wrapText="1" indent="1" shrinkToFit="1"/>
    </xf>
    <xf numFmtId="0" fontId="6" fillId="0" borderId="1" applyNumberFormat="0" applyProtection="0">
      <alignment horizontal="left" vertical="center" indent="1"/>
    </xf>
    <xf numFmtId="0" fontId="13" fillId="78" borderId="40" applyNumberFormat="0" applyProtection="0">
      <alignment horizontal="left" vertical="top" indent="1"/>
    </xf>
    <xf numFmtId="0" fontId="13" fillId="63" borderId="1" applyNumberFormat="0">
      <protection locked="0"/>
    </xf>
    <xf numFmtId="4" fontId="39" fillId="60" borderId="40" applyNumberFormat="0" applyProtection="0">
      <alignment vertical="center"/>
    </xf>
    <xf numFmtId="4" fontId="79" fillId="60" borderId="40" applyNumberFormat="0" applyProtection="0">
      <alignment vertical="center"/>
    </xf>
    <xf numFmtId="4" fontId="39" fillId="60" borderId="40" applyNumberFormat="0" applyProtection="0">
      <alignment horizontal="left" vertical="center" indent="1"/>
    </xf>
    <xf numFmtId="0" fontId="39" fillId="60" borderId="40" applyNumberFormat="0" applyProtection="0">
      <alignment horizontal="left" vertical="top" indent="1"/>
    </xf>
    <xf numFmtId="4" fontId="80" fillId="0" borderId="0" applyNumberFormat="0" applyProtection="0">
      <alignment horizontal="right" wrapText="1" shrinkToFit="1"/>
    </xf>
    <xf numFmtId="4" fontId="80" fillId="0" borderId="1" applyNumberFormat="0" applyProtection="0">
      <alignment horizontal="right" vertical="center"/>
    </xf>
    <xf numFmtId="4" fontId="80" fillId="0" borderId="0" applyNumberFormat="0" applyProtection="0">
      <alignment horizontal="left" wrapText="1" indent="1" shrinkToFit="1"/>
    </xf>
    <xf numFmtId="0" fontId="39" fillId="76" borderId="40" applyNumberFormat="0" applyProtection="0">
      <alignment horizontal="left" vertical="top" indent="1"/>
    </xf>
    <xf numFmtId="0" fontId="90" fillId="9" borderId="0" applyNumberFormat="0" applyBorder="0" applyAlignment="0" applyProtection="0"/>
    <xf numFmtId="0" fontId="94" fillId="0" borderId="46" applyNumberFormat="0" applyFill="0" applyAlignment="0" applyProtection="0"/>
    <xf numFmtId="0" fontId="95" fillId="0" borderId="32" applyNumberFormat="0" applyFill="0" applyAlignment="0" applyProtection="0"/>
    <xf numFmtId="0" fontId="96" fillId="0" borderId="47" applyNumberFormat="0" applyFill="0" applyAlignment="0" applyProtection="0"/>
    <xf numFmtId="0" fontId="96" fillId="0" borderId="0" applyNumberFormat="0" applyFill="0" applyBorder="0" applyAlignment="0" applyProtection="0"/>
    <xf numFmtId="0" fontId="96" fillId="0" borderId="47" applyNumberFormat="0" applyFill="0" applyAlignment="0" applyProtection="0"/>
    <xf numFmtId="0" fontId="44" fillId="37" borderId="0" applyNumberFormat="0" applyBorder="0" applyAlignment="0" applyProtection="0"/>
    <xf numFmtId="0" fontId="44" fillId="44" borderId="0" applyNumberFormat="0" applyBorder="0" applyAlignment="0" applyProtection="0"/>
    <xf numFmtId="0" fontId="44" fillId="46" borderId="0" applyNumberFormat="0" applyBorder="0" applyAlignment="0" applyProtection="0"/>
    <xf numFmtId="0" fontId="44" fillId="50" borderId="0" applyNumberFormat="0" applyBorder="0" applyAlignment="0" applyProtection="0"/>
    <xf numFmtId="0" fontId="59" fillId="0" borderId="34" applyNumberFormat="0" applyFill="0" applyAlignment="0" applyProtection="0"/>
    <xf numFmtId="4" fontId="68" fillId="0" borderId="0" applyNumberFormat="0" applyProtection="0">
      <alignment horizontal="left" indent="1"/>
    </xf>
    <xf numFmtId="0" fontId="6" fillId="0" borderId="0" applyNumberFormat="0" applyProtection="0">
      <alignment horizontal="left" vertical="center" indent="1"/>
    </xf>
    <xf numFmtId="0" fontId="6" fillId="0" borderId="0" applyNumberFormat="0" applyProtection="0">
      <alignment horizontal="left" vertical="center" indent="1"/>
    </xf>
    <xf numFmtId="0" fontId="6" fillId="0" borderId="0" applyNumberFormat="0" applyProtection="0">
      <alignment horizontal="left" vertical="center" indent="1"/>
    </xf>
    <xf numFmtId="4" fontId="39" fillId="6" borderId="40" applyNumberFormat="0" applyProtection="0">
      <alignment horizontal="left" vertical="center" indent="1"/>
    </xf>
    <xf numFmtId="0" fontId="59" fillId="0" borderId="34" applyNumberFormat="0" applyFill="0" applyAlignment="0" applyProtection="0"/>
    <xf numFmtId="0" fontId="59" fillId="0" borderId="34" applyNumberFormat="0" applyFill="0" applyAlignment="0" applyProtection="0"/>
    <xf numFmtId="0" fontId="36" fillId="0" borderId="0"/>
    <xf numFmtId="0" fontId="13" fillId="0" borderId="0"/>
    <xf numFmtId="171" fontId="13" fillId="0" borderId="0" applyFont="0" applyFill="0" applyBorder="0" applyAlignment="0" applyProtection="0"/>
    <xf numFmtId="9" fontId="36" fillId="0" borderId="0" applyFont="0" applyFill="0" applyBorder="0" applyAlignment="0" applyProtection="0"/>
  </cellStyleXfs>
  <cellXfs count="606">
    <xf numFmtId="0" fontId="0" fillId="0" borderId="0" xfId="0"/>
    <xf numFmtId="0" fontId="11" fillId="0" borderId="0" xfId="0" applyFont="1"/>
    <xf numFmtId="0" fontId="0" fillId="0" borderId="0" xfId="0" applyFill="1"/>
    <xf numFmtId="0" fontId="16" fillId="0" borderId="0" xfId="0" applyFont="1"/>
    <xf numFmtId="0" fontId="16" fillId="0" borderId="2" xfId="0" applyFont="1" applyBorder="1"/>
    <xf numFmtId="0" fontId="16" fillId="0" borderId="10" xfId="0" applyFont="1" applyBorder="1" applyAlignment="1">
      <alignment horizontal="left"/>
    </xf>
    <xf numFmtId="0" fontId="16" fillId="0" borderId="18" xfId="0" applyFont="1" applyBorder="1" applyAlignment="1">
      <alignment horizontal="left"/>
    </xf>
    <xf numFmtId="4" fontId="16" fillId="0" borderId="10" xfId="0" applyNumberFormat="1" applyFont="1" applyBorder="1" applyAlignment="1">
      <alignment horizontal="left"/>
    </xf>
    <xf numFmtId="0" fontId="16" fillId="0" borderId="5" xfId="0" applyFont="1" applyBorder="1"/>
    <xf numFmtId="0" fontId="0" fillId="0" borderId="0" xfId="0" applyBorder="1"/>
    <xf numFmtId="41" fontId="10" fillId="0" borderId="0" xfId="0" applyNumberFormat="1" applyFont="1" applyBorder="1"/>
    <xf numFmtId="0" fontId="16" fillId="0" borderId="10" xfId="0" applyFont="1" applyFill="1" applyBorder="1" applyAlignment="1">
      <alignment horizontal="left"/>
    </xf>
    <xf numFmtId="0" fontId="28" fillId="0" borderId="0" xfId="0" applyFont="1"/>
    <xf numFmtId="3" fontId="28" fillId="0" borderId="0" xfId="0" applyNumberFormat="1" applyFont="1"/>
    <xf numFmtId="0" fontId="0" fillId="5" borderId="0" xfId="0" applyFill="1" applyBorder="1"/>
    <xf numFmtId="0" fontId="13" fillId="0" borderId="0" xfId="0" applyFont="1" applyFill="1" applyBorder="1"/>
    <xf numFmtId="3" fontId="29" fillId="0" borderId="0" xfId="0" applyNumberFormat="1" applyFont="1" applyBorder="1" applyAlignment="1">
      <alignment horizontal="right" vertical="center"/>
    </xf>
    <xf numFmtId="3" fontId="16" fillId="0" borderId="0" xfId="0" applyNumberFormat="1" applyFont="1" applyBorder="1" applyAlignment="1">
      <alignment horizontal="right" vertical="center"/>
    </xf>
    <xf numFmtId="3" fontId="30" fillId="0" borderId="0" xfId="0" applyNumberFormat="1" applyFont="1" applyBorder="1"/>
    <xf numFmtId="3" fontId="0" fillId="0" borderId="0" xfId="0" applyNumberFormat="1" applyBorder="1"/>
    <xf numFmtId="3" fontId="16" fillId="5" borderId="10" xfId="0" applyNumberFormat="1" applyFont="1" applyFill="1" applyBorder="1"/>
    <xf numFmtId="0" fontId="11" fillId="5" borderId="0" xfId="0" applyFont="1" applyFill="1"/>
    <xf numFmtId="0" fontId="10" fillId="5" borderId="0" xfId="0" applyFont="1" applyFill="1"/>
    <xf numFmtId="0" fontId="16" fillId="5" borderId="0" xfId="0" applyFont="1" applyFill="1"/>
    <xf numFmtId="0" fontId="0" fillId="5" borderId="0" xfId="0" applyFill="1"/>
    <xf numFmtId="165" fontId="10" fillId="5" borderId="0" xfId="0" applyNumberFormat="1" applyFont="1" applyFill="1" applyBorder="1"/>
    <xf numFmtId="164" fontId="18" fillId="0" borderId="10" xfId="0" applyNumberFormat="1" applyFont="1" applyBorder="1" applyAlignment="1">
      <alignment vertical="center"/>
    </xf>
    <xf numFmtId="165" fontId="16" fillId="5" borderId="3" xfId="0" applyNumberFormat="1" applyFont="1" applyFill="1" applyBorder="1"/>
    <xf numFmtId="164" fontId="18" fillId="0" borderId="18" xfId="0" applyNumberFormat="1" applyFont="1" applyBorder="1" applyAlignment="1">
      <alignment vertical="center"/>
    </xf>
    <xf numFmtId="0" fontId="6" fillId="5" borderId="0" xfId="0" applyFont="1" applyFill="1"/>
    <xf numFmtId="3" fontId="11" fillId="5" borderId="0" xfId="0" applyNumberFormat="1" applyFont="1" applyFill="1"/>
    <xf numFmtId="41" fontId="11" fillId="5" borderId="0" xfId="0" applyNumberFormat="1" applyFont="1" applyFill="1" applyBorder="1"/>
    <xf numFmtId="0" fontId="13" fillId="5" borderId="0" xfId="0" applyFont="1" applyFill="1" applyBorder="1"/>
    <xf numFmtId="3" fontId="29" fillId="5" borderId="0" xfId="0" applyNumberFormat="1" applyFont="1" applyFill="1" applyBorder="1" applyAlignment="1">
      <alignment horizontal="right" vertical="center"/>
    </xf>
    <xf numFmtId="0" fontId="11" fillId="5" borderId="7" xfId="0" applyFont="1" applyFill="1" applyBorder="1"/>
    <xf numFmtId="0" fontId="11" fillId="5" borderId="22" xfId="0" applyFont="1" applyFill="1" applyBorder="1" applyAlignment="1">
      <alignment horizontal="left"/>
    </xf>
    <xf numFmtId="0" fontId="11" fillId="5" borderId="2" xfId="0" applyFont="1" applyFill="1" applyBorder="1"/>
    <xf numFmtId="0" fontId="11" fillId="5" borderId="15" xfId="0" applyFont="1" applyFill="1" applyBorder="1" applyAlignment="1">
      <alignment horizontal="left"/>
    </xf>
    <xf numFmtId="0" fontId="11" fillId="5" borderId="12" xfId="0" applyFont="1" applyFill="1" applyBorder="1"/>
    <xf numFmtId="0" fontId="11" fillId="5" borderId="16" xfId="0" applyFont="1" applyFill="1" applyBorder="1" applyAlignment="1">
      <alignment horizontal="left"/>
    </xf>
    <xf numFmtId="0" fontId="2" fillId="5" borderId="0" xfId="0" applyFont="1" applyFill="1"/>
    <xf numFmtId="0" fontId="2" fillId="5" borderId="0" xfId="0" applyFont="1" applyFill="1" applyBorder="1"/>
    <xf numFmtId="3" fontId="2" fillId="5" borderId="14" xfId="0" applyNumberFormat="1" applyFont="1" applyFill="1" applyBorder="1"/>
    <xf numFmtId="3" fontId="2" fillId="5" borderId="10" xfId="0" applyNumberFormat="1" applyFont="1" applyFill="1" applyBorder="1"/>
    <xf numFmtId="3" fontId="2" fillId="5" borderId="8" xfId="0" applyNumberFormat="1" applyFont="1" applyFill="1" applyBorder="1"/>
    <xf numFmtId="3" fontId="2" fillId="5" borderId="18" xfId="0" applyNumberFormat="1" applyFont="1" applyFill="1" applyBorder="1"/>
    <xf numFmtId="3" fontId="24" fillId="5" borderId="0" xfId="0" applyNumberFormat="1" applyFont="1" applyFill="1" applyBorder="1"/>
    <xf numFmtId="3" fontId="3" fillId="5" borderId="19" xfId="0" applyNumberFormat="1" applyFont="1" applyFill="1" applyBorder="1"/>
    <xf numFmtId="3" fontId="3" fillId="5" borderId="20" xfId="0" applyNumberFormat="1" applyFont="1" applyFill="1" applyBorder="1"/>
    <xf numFmtId="3" fontId="2" fillId="5" borderId="17" xfId="0" applyNumberFormat="1" applyFont="1" applyFill="1" applyBorder="1"/>
    <xf numFmtId="0" fontId="11" fillId="5" borderId="10" xfId="0" applyFont="1" applyFill="1" applyBorder="1" applyAlignment="1">
      <alignment horizontal="left"/>
    </xf>
    <xf numFmtId="0" fontId="11" fillId="5" borderId="5" xfId="0" applyFont="1" applyFill="1" applyBorder="1"/>
    <xf numFmtId="0" fontId="11" fillId="5" borderId="18" xfId="0" applyFont="1" applyFill="1" applyBorder="1" applyAlignment="1">
      <alignment horizontal="left"/>
    </xf>
    <xf numFmtId="4" fontId="11" fillId="5" borderId="10" xfId="0" applyNumberFormat="1" applyFont="1" applyFill="1" applyBorder="1" applyAlignment="1">
      <alignment horizontal="left"/>
    </xf>
    <xf numFmtId="0" fontId="11" fillId="5" borderId="13" xfId="0" applyFont="1" applyFill="1" applyBorder="1" applyAlignment="1">
      <alignment horizontal="left"/>
    </xf>
    <xf numFmtId="3" fontId="10" fillId="0" borderId="0" xfId="5" applyNumberFormat="1" applyFont="1" applyBorder="1"/>
    <xf numFmtId="3" fontId="10" fillId="0" borderId="0" xfId="5" applyNumberFormat="1" applyFont="1" applyFill="1" applyBorder="1"/>
    <xf numFmtId="3" fontId="16" fillId="5" borderId="3" xfId="0" applyNumberFormat="1" applyFont="1" applyFill="1" applyBorder="1"/>
    <xf numFmtId="41" fontId="0" fillId="0" borderId="0" xfId="0" applyNumberFormat="1" applyBorder="1"/>
    <xf numFmtId="3" fontId="16" fillId="0" borderId="0" xfId="0" applyNumberFormat="1" applyFont="1" applyFill="1" applyBorder="1"/>
    <xf numFmtId="3" fontId="11" fillId="0" borderId="0" xfId="0" applyNumberFormat="1" applyFont="1" applyBorder="1"/>
    <xf numFmtId="3" fontId="11" fillId="0" borderId="0" xfId="0" applyNumberFormat="1" applyFont="1" applyBorder="1" applyAlignment="1">
      <alignment wrapText="1"/>
    </xf>
    <xf numFmtId="0" fontId="34" fillId="0" borderId="0" xfId="0" applyFont="1"/>
    <xf numFmtId="3" fontId="16" fillId="0" borderId="0" xfId="4" applyNumberFormat="1" applyFont="1" applyFill="1" applyBorder="1"/>
    <xf numFmtId="3" fontId="16" fillId="0" borderId="0" xfId="4" applyNumberFormat="1" applyFont="1" applyBorder="1"/>
    <xf numFmtId="3" fontId="10" fillId="5" borderId="0" xfId="9" applyNumberFormat="1" applyFont="1" applyFill="1" applyBorder="1" applyAlignment="1">
      <alignment horizontal="right" wrapText="1"/>
    </xf>
    <xf numFmtId="3" fontId="7" fillId="5" borderId="50" xfId="0" applyNumberFormat="1" applyFont="1" applyFill="1" applyBorder="1"/>
    <xf numFmtId="0" fontId="11" fillId="5" borderId="50" xfId="0" applyFont="1" applyFill="1" applyBorder="1"/>
    <xf numFmtId="0" fontId="8" fillId="0" borderId="50" xfId="0" applyFont="1" applyBorder="1" applyAlignment="1">
      <alignment horizontal="center" wrapText="1"/>
    </xf>
    <xf numFmtId="0" fontId="27" fillId="0" borderId="0" xfId="0" applyFont="1" applyAlignment="1">
      <alignment vertical="center"/>
    </xf>
    <xf numFmtId="0" fontId="11" fillId="0" borderId="0" xfId="0" applyFont="1" applyAlignment="1">
      <alignment vertical="center"/>
    </xf>
    <xf numFmtId="0" fontId="11" fillId="5" borderId="59" xfId="0" applyFont="1" applyFill="1" applyBorder="1"/>
    <xf numFmtId="0" fontId="3" fillId="5" borderId="50" xfId="0" applyFont="1" applyFill="1" applyBorder="1" applyAlignment="1">
      <alignment horizontal="center" wrapText="1"/>
    </xf>
    <xf numFmtId="3" fontId="3" fillId="5" borderId="50" xfId="0" applyNumberFormat="1" applyFont="1" applyFill="1" applyBorder="1"/>
    <xf numFmtId="3" fontId="3" fillId="5" borderId="50" xfId="0" applyNumberFormat="1" applyFont="1" applyFill="1" applyBorder="1" applyAlignment="1">
      <alignment horizontal="center" wrapText="1"/>
    </xf>
    <xf numFmtId="49" fontId="3" fillId="5" borderId="50" xfId="0" applyNumberFormat="1" applyFont="1" applyFill="1" applyBorder="1" applyAlignment="1">
      <alignment horizontal="center" wrapText="1"/>
    </xf>
    <xf numFmtId="0" fontId="3" fillId="5" borderId="50" xfId="0" applyNumberFormat="1" applyFont="1" applyFill="1" applyBorder="1" applyAlignment="1">
      <alignment horizontal="center" wrapText="1"/>
    </xf>
    <xf numFmtId="3" fontId="7" fillId="5" borderId="50" xfId="0" applyNumberFormat="1" applyFont="1" applyFill="1" applyBorder="1" applyAlignment="1">
      <alignment horizontal="right"/>
    </xf>
    <xf numFmtId="0" fontId="7" fillId="5" borderId="50" xfId="0" applyFont="1" applyFill="1" applyBorder="1" applyAlignment="1">
      <alignment horizontal="right"/>
    </xf>
    <xf numFmtId="0" fontId="5" fillId="5" borderId="50" xfId="0" applyFont="1" applyFill="1" applyBorder="1" applyAlignment="1">
      <alignment horizontal="right"/>
    </xf>
    <xf numFmtId="3" fontId="5" fillId="5" borderId="50" xfId="0" applyNumberFormat="1" applyFont="1" applyFill="1" applyBorder="1"/>
    <xf numFmtId="0" fontId="8" fillId="5" borderId="50" xfId="0" applyFont="1" applyFill="1" applyBorder="1" applyAlignment="1">
      <alignment horizontal="center" wrapText="1"/>
    </xf>
    <xf numFmtId="41" fontId="10" fillId="5" borderId="50" xfId="0" applyNumberFormat="1" applyFont="1" applyFill="1" applyBorder="1"/>
    <xf numFmtId="0" fontId="16" fillId="5" borderId="50" xfId="0" applyFont="1" applyFill="1" applyBorder="1" applyAlignment="1">
      <alignment horizontal="right"/>
    </xf>
    <xf numFmtId="3" fontId="10" fillId="0" borderId="50" xfId="0" applyNumberFormat="1" applyFont="1" applyBorder="1"/>
    <xf numFmtId="9" fontId="16" fillId="5" borderId="50" xfId="0" applyNumberFormat="1" applyFont="1" applyFill="1" applyBorder="1"/>
    <xf numFmtId="0" fontId="10" fillId="5" borderId="50" xfId="0" applyFont="1" applyFill="1" applyBorder="1" applyAlignment="1">
      <alignment horizontal="right"/>
    </xf>
    <xf numFmtId="2" fontId="17" fillId="4" borderId="50" xfId="0" applyNumberFormat="1" applyFont="1" applyFill="1" applyBorder="1" applyAlignment="1">
      <alignment horizontal="center" vertical="center" wrapText="1"/>
    </xf>
    <xf numFmtId="2" fontId="17" fillId="5" borderId="50" xfId="0" applyNumberFormat="1" applyFont="1" applyFill="1" applyBorder="1" applyAlignment="1">
      <alignment horizontal="center" vertical="center" wrapText="1"/>
    </xf>
    <xf numFmtId="2" fontId="17" fillId="0" borderId="60" xfId="0" applyNumberFormat="1" applyFont="1" applyFill="1" applyBorder="1" applyAlignment="1">
      <alignment horizontal="center" vertical="center" wrapText="1"/>
    </xf>
    <xf numFmtId="2" fontId="17" fillId="0" borderId="60" xfId="0" applyNumberFormat="1" applyFont="1" applyFill="1" applyBorder="1" applyAlignment="1">
      <alignment horizontal="right" vertical="center" wrapText="1"/>
    </xf>
    <xf numFmtId="165" fontId="10" fillId="5" borderId="60" xfId="0" applyNumberFormat="1" applyFont="1" applyFill="1" applyBorder="1"/>
    <xf numFmtId="0" fontId="16" fillId="0" borderId="59" xfId="0" applyFont="1" applyBorder="1"/>
    <xf numFmtId="0" fontId="16" fillId="0" borderId="51" xfId="0" applyFont="1" applyBorder="1" applyAlignment="1">
      <alignment horizontal="left"/>
    </xf>
    <xf numFmtId="165" fontId="16" fillId="5" borderId="52" xfId="0" applyNumberFormat="1" applyFont="1" applyFill="1" applyBorder="1"/>
    <xf numFmtId="4" fontId="25" fillId="0" borderId="50" xfId="0" applyNumberFormat="1" applyFont="1" applyBorder="1" applyAlignment="1">
      <alignment vertical="center"/>
    </xf>
    <xf numFmtId="0" fontId="11" fillId="3" borderId="50" xfId="0" applyFont="1" applyFill="1" applyBorder="1"/>
    <xf numFmtId="3" fontId="8" fillId="3" borderId="50" xfId="0" applyNumberFormat="1" applyFont="1" applyFill="1" applyBorder="1" applyAlignment="1">
      <alignment horizontal="center" wrapText="1"/>
    </xf>
    <xf numFmtId="0" fontId="16" fillId="0" borderId="50" xfId="0" applyFont="1" applyBorder="1"/>
    <xf numFmtId="3" fontId="10" fillId="0" borderId="50" xfId="0" applyNumberFormat="1" applyFont="1" applyFill="1" applyBorder="1" applyAlignment="1">
      <alignment horizontal="right" wrapText="1"/>
    </xf>
    <xf numFmtId="3" fontId="10" fillId="5" borderId="50" xfId="0" applyNumberFormat="1" applyFont="1" applyFill="1" applyBorder="1" applyAlignment="1">
      <alignment horizontal="center" wrapText="1"/>
    </xf>
    <xf numFmtId="3" fontId="10" fillId="5" borderId="50" xfId="0" applyNumberFormat="1" applyFont="1" applyFill="1" applyBorder="1" applyAlignment="1">
      <alignment wrapText="1"/>
    </xf>
    <xf numFmtId="3" fontId="10" fillId="5" borderId="50" xfId="0" applyNumberFormat="1" applyFont="1" applyFill="1" applyBorder="1"/>
    <xf numFmtId="3" fontId="12" fillId="5" borderId="14" xfId="0" applyNumberFormat="1" applyFont="1" applyFill="1" applyBorder="1"/>
    <xf numFmtId="3" fontId="6" fillId="5" borderId="14" xfId="0" applyNumberFormat="1" applyFont="1" applyFill="1" applyBorder="1"/>
    <xf numFmtId="3" fontId="12" fillId="5" borderId="10" xfId="0" applyNumberFormat="1" applyFont="1" applyFill="1" applyBorder="1"/>
    <xf numFmtId="3" fontId="6" fillId="5" borderId="10" xfId="0" applyNumberFormat="1" applyFont="1" applyFill="1" applyBorder="1"/>
    <xf numFmtId="3" fontId="12" fillId="5" borderId="18" xfId="0" applyNumberFormat="1" applyFont="1" applyFill="1" applyBorder="1"/>
    <xf numFmtId="3" fontId="6" fillId="5" borderId="18" xfId="0" applyNumberFormat="1" applyFont="1" applyFill="1" applyBorder="1"/>
    <xf numFmtId="2" fontId="16" fillId="5" borderId="0" xfId="0" applyNumberFormat="1" applyFont="1" applyFill="1"/>
    <xf numFmtId="3" fontId="10" fillId="5" borderId="0" xfId="5" applyNumberFormat="1" applyFont="1" applyFill="1" applyBorder="1"/>
    <xf numFmtId="2" fontId="11" fillId="5" borderId="0" xfId="0" applyNumberFormat="1" applyFont="1" applyFill="1"/>
    <xf numFmtId="3" fontId="16" fillId="5" borderId="0" xfId="4" applyNumberFormat="1" applyFont="1" applyFill="1" applyBorder="1"/>
    <xf numFmtId="3" fontId="15" fillId="5" borderId="0" xfId="0" applyNumberFormat="1" applyFont="1" applyFill="1" applyBorder="1" applyAlignment="1">
      <alignment horizontal="center" wrapText="1"/>
    </xf>
    <xf numFmtId="0" fontId="16" fillId="5" borderId="10" xfId="0" applyFont="1" applyFill="1" applyBorder="1" applyAlignment="1">
      <alignment horizontal="left"/>
    </xf>
    <xf numFmtId="4" fontId="16" fillId="5" borderId="10" xfId="0" applyNumberFormat="1" applyFont="1" applyFill="1" applyBorder="1" applyAlignment="1">
      <alignment horizontal="left"/>
    </xf>
    <xf numFmtId="4" fontId="11" fillId="0" borderId="0" xfId="0" applyNumberFormat="1" applyFont="1" applyBorder="1"/>
    <xf numFmtId="4" fontId="11" fillId="0" borderId="0" xfId="0" applyNumberFormat="1" applyFont="1"/>
    <xf numFmtId="0" fontId="11" fillId="0" borderId="50" xfId="0" applyFont="1" applyBorder="1" applyAlignment="1">
      <alignment wrapText="1"/>
    </xf>
    <xf numFmtId="0" fontId="25" fillId="0" borderId="50" xfId="473" applyFont="1" applyBorder="1" applyAlignment="1">
      <alignment horizontal="center" vertical="center" wrapText="1"/>
    </xf>
    <xf numFmtId="0" fontId="11" fillId="0" borderId="59" xfId="0" applyFont="1" applyBorder="1"/>
    <xf numFmtId="0" fontId="11" fillId="0" borderId="14" xfId="0" applyFont="1" applyBorder="1"/>
    <xf numFmtId="4" fontId="26" fillId="0" borderId="14" xfId="473" applyNumberFormat="1" applyFont="1" applyBorder="1" applyAlignment="1">
      <alignment vertical="center"/>
    </xf>
    <xf numFmtId="0" fontId="11" fillId="0" borderId="2" xfId="0" applyFont="1" applyBorder="1"/>
    <xf numFmtId="0" fontId="11" fillId="0" borderId="10" xfId="0" applyFont="1" applyBorder="1"/>
    <xf numFmtId="4" fontId="26" fillId="0" borderId="10" xfId="473" applyNumberFormat="1" applyFont="1" applyBorder="1" applyAlignment="1">
      <alignment vertical="center"/>
    </xf>
    <xf numFmtId="0" fontId="11" fillId="0" borderId="5" xfId="0" applyFont="1" applyBorder="1"/>
    <xf numFmtId="0" fontId="11" fillId="0" borderId="18" xfId="0" applyFont="1" applyBorder="1"/>
    <xf numFmtId="4" fontId="26" fillId="0" borderId="18" xfId="473" applyNumberFormat="1" applyFont="1" applyBorder="1" applyAlignment="1">
      <alignment vertical="center"/>
    </xf>
    <xf numFmtId="0" fontId="106" fillId="0" borderId="50" xfId="0" applyFont="1" applyBorder="1" applyAlignment="1">
      <alignment horizontal="center" wrapText="1"/>
    </xf>
    <xf numFmtId="4" fontId="25" fillId="0" borderId="0" xfId="473" applyNumberFormat="1" applyFont="1" applyBorder="1"/>
    <xf numFmtId="0" fontId="0" fillId="3" borderId="0" xfId="0" applyFill="1"/>
    <xf numFmtId="0" fontId="11" fillId="0" borderId="0" xfId="0" applyFont="1" applyBorder="1" applyAlignment="1">
      <alignment horizontal="center"/>
    </xf>
    <xf numFmtId="4" fontId="16" fillId="0" borderId="56" xfId="473" applyNumberFormat="1" applyFont="1" applyBorder="1"/>
    <xf numFmtId="4" fontId="16" fillId="0" borderId="15" xfId="473" applyNumberFormat="1" applyFont="1" applyBorder="1"/>
    <xf numFmtId="4" fontId="16" fillId="0" borderId="58" xfId="473" applyNumberFormat="1" applyFont="1" applyBorder="1"/>
    <xf numFmtId="4" fontId="109" fillId="0" borderId="0" xfId="0" applyNumberFormat="1" applyFont="1"/>
    <xf numFmtId="164" fontId="0" fillId="0" borderId="0" xfId="0" applyNumberFormat="1"/>
    <xf numFmtId="0" fontId="16" fillId="0" borderId="14" xfId="0" applyFont="1" applyBorder="1" applyAlignment="1">
      <alignment horizontal="left"/>
    </xf>
    <xf numFmtId="164" fontId="18" fillId="0" borderId="14" xfId="0" applyNumberFormat="1" applyFont="1" applyBorder="1" applyAlignment="1">
      <alignment vertical="center"/>
    </xf>
    <xf numFmtId="165" fontId="16" fillId="5" borderId="6" xfId="0" applyNumberFormat="1" applyFont="1" applyFill="1" applyBorder="1"/>
    <xf numFmtId="2" fontId="17" fillId="0" borderId="57" xfId="0" applyNumberFormat="1" applyFont="1" applyBorder="1" applyAlignment="1">
      <alignment vertical="center"/>
    </xf>
    <xf numFmtId="0" fontId="32" fillId="5" borderId="50" xfId="0" applyNumberFormat="1" applyFont="1" applyFill="1" applyBorder="1" applyAlignment="1">
      <alignment horizontal="center" wrapText="1"/>
    </xf>
    <xf numFmtId="0" fontId="19" fillId="0" borderId="50" xfId="0" applyFont="1" applyBorder="1" applyAlignment="1">
      <alignment horizontal="center"/>
    </xf>
    <xf numFmtId="3" fontId="0" fillId="0" borderId="0" xfId="0" applyNumberFormat="1"/>
    <xf numFmtId="0" fontId="11" fillId="5" borderId="14" xfId="0" applyFont="1" applyFill="1" applyBorder="1" applyAlignment="1">
      <alignment horizontal="left"/>
    </xf>
    <xf numFmtId="3" fontId="2" fillId="0" borderId="10" xfId="0" applyNumberFormat="1" applyFont="1" applyBorder="1"/>
    <xf numFmtId="0" fontId="0" fillId="0" borderId="50" xfId="0" applyBorder="1"/>
    <xf numFmtId="3" fontId="6" fillId="5" borderId="8" xfId="0" applyNumberFormat="1" applyFont="1" applyFill="1" applyBorder="1"/>
    <xf numFmtId="0" fontId="0" fillId="4" borderId="0" xfId="0" applyFill="1"/>
    <xf numFmtId="3" fontId="3" fillId="4" borderId="60" xfId="0" applyNumberFormat="1" applyFont="1" applyFill="1" applyBorder="1" applyAlignment="1">
      <alignment wrapText="1"/>
    </xf>
    <xf numFmtId="3" fontId="22" fillId="4" borderId="60" xfId="0" applyNumberFormat="1" applyFont="1" applyFill="1" applyBorder="1" applyAlignment="1">
      <alignment wrapText="1"/>
    </xf>
    <xf numFmtId="0" fontId="3" fillId="4" borderId="60" xfId="0" applyNumberFormat="1" applyFont="1" applyFill="1" applyBorder="1" applyAlignment="1">
      <alignment wrapText="1"/>
    </xf>
    <xf numFmtId="0" fontId="116" fillId="0" borderId="60" xfId="0" applyFont="1" applyBorder="1" applyAlignment="1">
      <alignment horizontal="center"/>
    </xf>
    <xf numFmtId="0" fontId="118" fillId="0" borderId="60" xfId="0" applyFont="1" applyBorder="1" applyAlignment="1">
      <alignment horizontal="center"/>
    </xf>
    <xf numFmtId="0" fontId="6" fillId="5" borderId="0" xfId="0" applyFont="1" applyFill="1" applyBorder="1"/>
    <xf numFmtId="0" fontId="11" fillId="5" borderId="0" xfId="0" applyFont="1" applyFill="1" applyBorder="1"/>
    <xf numFmtId="0" fontId="33" fillId="5" borderId="0" xfId="0" applyFont="1" applyFill="1" applyBorder="1" applyAlignment="1">
      <alignment horizontal="right"/>
    </xf>
    <xf numFmtId="3" fontId="10" fillId="5" borderId="6" xfId="0" applyNumberFormat="1" applyFont="1" applyFill="1" applyBorder="1"/>
    <xf numFmtId="3" fontId="3" fillId="5" borderId="69" xfId="0" applyNumberFormat="1" applyFont="1" applyFill="1" applyBorder="1"/>
    <xf numFmtId="0" fontId="11" fillId="5" borderId="71" xfId="0" applyFont="1" applyFill="1" applyBorder="1"/>
    <xf numFmtId="0" fontId="2" fillId="5" borderId="65" xfId="0" applyFont="1" applyFill="1" applyBorder="1"/>
    <xf numFmtId="0" fontId="2" fillId="5" borderId="68" xfId="0" applyFont="1" applyFill="1" applyBorder="1"/>
    <xf numFmtId="3" fontId="3" fillId="5" borderId="60" xfId="0" applyNumberFormat="1" applyFont="1" applyFill="1" applyBorder="1" applyAlignment="1">
      <alignment wrapText="1"/>
    </xf>
    <xf numFmtId="3" fontId="22" fillId="5" borderId="60" xfId="0" applyNumberFormat="1" applyFont="1" applyFill="1" applyBorder="1" applyAlignment="1">
      <alignment wrapText="1"/>
    </xf>
    <xf numFmtId="0" fontId="3" fillId="5" borderId="60" xfId="0" applyNumberFormat="1" applyFont="1" applyFill="1" applyBorder="1" applyAlignment="1">
      <alignment wrapText="1"/>
    </xf>
    <xf numFmtId="0" fontId="11" fillId="5" borderId="8" xfId="0" applyFont="1" applyFill="1" applyBorder="1" applyAlignment="1">
      <alignment horizontal="left"/>
    </xf>
    <xf numFmtId="3" fontId="12" fillId="5" borderId="8" xfId="0" applyNumberFormat="1" applyFont="1" applyFill="1" applyBorder="1"/>
    <xf numFmtId="0" fontId="0" fillId="0" borderId="74" xfId="0" applyBorder="1"/>
    <xf numFmtId="3" fontId="0" fillId="3" borderId="0" xfId="0" applyNumberFormat="1" applyFill="1"/>
    <xf numFmtId="3" fontId="3" fillId="5" borderId="78" xfId="0" applyNumberFormat="1" applyFont="1" applyFill="1" applyBorder="1"/>
    <xf numFmtId="3" fontId="7" fillId="5" borderId="79" xfId="0" applyNumberFormat="1" applyFont="1" applyFill="1" applyBorder="1"/>
    <xf numFmtId="3" fontId="5" fillId="5" borderId="79" xfId="0" applyNumberFormat="1" applyFont="1" applyFill="1" applyBorder="1"/>
    <xf numFmtId="0" fontId="0" fillId="0" borderId="60" xfId="0" applyBorder="1"/>
    <xf numFmtId="3" fontId="6" fillId="5" borderId="11" xfId="0" applyNumberFormat="1" applyFont="1" applyFill="1" applyBorder="1"/>
    <xf numFmtId="0" fontId="0" fillId="3" borderId="66" xfId="0" applyFill="1" applyBorder="1"/>
    <xf numFmtId="3" fontId="3" fillId="3" borderId="66" xfId="0" applyNumberFormat="1" applyFont="1" applyFill="1" applyBorder="1"/>
    <xf numFmtId="3" fontId="7" fillId="3" borderId="66" xfId="0" applyNumberFormat="1" applyFont="1" applyFill="1" applyBorder="1"/>
    <xf numFmtId="3" fontId="5" fillId="3" borderId="64" xfId="0" applyNumberFormat="1" applyFont="1" applyFill="1" applyBorder="1"/>
    <xf numFmtId="3" fontId="2" fillId="5" borderId="0" xfId="0" applyNumberFormat="1" applyFont="1" applyFill="1" applyBorder="1"/>
    <xf numFmtId="3" fontId="3" fillId="5" borderId="84" xfId="0" applyNumberFormat="1" applyFont="1" applyFill="1" applyBorder="1"/>
    <xf numFmtId="3" fontId="7" fillId="5" borderId="18" xfId="0" applyNumberFormat="1" applyFont="1" applyFill="1" applyBorder="1"/>
    <xf numFmtId="10" fontId="0" fillId="0" borderId="0" xfId="0" applyNumberFormat="1"/>
    <xf numFmtId="0" fontId="33" fillId="5" borderId="0" xfId="0" applyFont="1" applyFill="1"/>
    <xf numFmtId="0" fontId="3" fillId="5" borderId="50" xfId="0" applyNumberFormat="1" applyFont="1" applyFill="1" applyBorder="1" applyAlignment="1">
      <alignment horizontal="center" wrapText="1"/>
    </xf>
    <xf numFmtId="3" fontId="11" fillId="5" borderId="0" xfId="0" applyNumberFormat="1" applyFont="1" applyFill="1" applyBorder="1"/>
    <xf numFmtId="3" fontId="16" fillId="5" borderId="14" xfId="0" applyNumberFormat="1" applyFont="1" applyFill="1" applyBorder="1"/>
    <xf numFmtId="3" fontId="16" fillId="5" borderId="52" xfId="0" applyNumberFormat="1" applyFont="1" applyFill="1" applyBorder="1"/>
    <xf numFmtId="3" fontId="16" fillId="5" borderId="18" xfId="0" applyNumberFormat="1" applyFont="1" applyFill="1" applyBorder="1"/>
    <xf numFmtId="3" fontId="16" fillId="5" borderId="6" xfId="0" applyNumberFormat="1" applyFont="1" applyFill="1" applyBorder="1"/>
    <xf numFmtId="0" fontId="3" fillId="5" borderId="50" xfId="0" applyNumberFormat="1" applyFont="1" applyFill="1" applyBorder="1" applyAlignment="1">
      <alignment horizontal="center" wrapText="1"/>
    </xf>
    <xf numFmtId="3" fontId="2" fillId="5" borderId="3" xfId="0" applyNumberFormat="1" applyFont="1" applyFill="1" applyBorder="1"/>
    <xf numFmtId="3" fontId="2" fillId="5" borderId="52" xfId="0" applyNumberFormat="1" applyFont="1" applyFill="1" applyBorder="1"/>
    <xf numFmtId="3" fontId="2" fillId="5" borderId="6" xfId="0" applyNumberFormat="1" applyFont="1" applyFill="1" applyBorder="1"/>
    <xf numFmtId="0" fontId="3" fillId="5" borderId="55" xfId="0" applyNumberFormat="1" applyFont="1" applyFill="1" applyBorder="1" applyAlignment="1">
      <alignment horizontal="center" wrapText="1"/>
    </xf>
    <xf numFmtId="3" fontId="3" fillId="5" borderId="55" xfId="0" applyNumberFormat="1" applyFont="1" applyFill="1" applyBorder="1"/>
    <xf numFmtId="10" fontId="116" fillId="0" borderId="3" xfId="0" applyNumberFormat="1" applyFont="1" applyBorder="1"/>
    <xf numFmtId="10" fontId="118" fillId="0" borderId="50" xfId="0" applyNumberFormat="1" applyFont="1" applyBorder="1"/>
    <xf numFmtId="3" fontId="6" fillId="5" borderId="24" xfId="0" applyNumberFormat="1" applyFont="1" applyFill="1" applyBorder="1"/>
    <xf numFmtId="172" fontId="25" fillId="0" borderId="50" xfId="0" applyNumberFormat="1" applyFont="1" applyBorder="1" applyAlignment="1">
      <alignment vertical="center"/>
    </xf>
    <xf numFmtId="9" fontId="0" fillId="0" borderId="0" xfId="0" applyNumberFormat="1"/>
    <xf numFmtId="0" fontId="124" fillId="0" borderId="0" xfId="0" applyFont="1"/>
    <xf numFmtId="0" fontId="11" fillId="0" borderId="0" xfId="0" applyFont="1" applyFill="1"/>
    <xf numFmtId="41" fontId="11" fillId="0" borderId="0" xfId="0" applyNumberFormat="1" applyFont="1" applyFill="1" applyBorder="1"/>
    <xf numFmtId="3" fontId="15" fillId="0" borderId="55" xfId="0" applyNumberFormat="1" applyFont="1" applyFill="1" applyBorder="1" applyAlignment="1">
      <alignment horizontal="center" vertical="center" wrapText="1"/>
    </xf>
    <xf numFmtId="3" fontId="15" fillId="0" borderId="50" xfId="0" applyNumberFormat="1" applyFont="1" applyFill="1" applyBorder="1" applyAlignment="1">
      <alignment horizontal="center" vertical="center" wrapText="1"/>
    </xf>
    <xf numFmtId="0" fontId="23" fillId="0" borderId="50" xfId="0" applyFont="1" applyFill="1" applyBorder="1" applyAlignment="1">
      <alignment horizontal="center" vertical="center" wrapText="1"/>
    </xf>
    <xf numFmtId="0" fontId="8" fillId="0" borderId="50" xfId="0" applyFont="1" applyFill="1" applyBorder="1" applyAlignment="1">
      <alignment horizontal="center" wrapText="1"/>
    </xf>
    <xf numFmtId="41" fontId="16" fillId="0" borderId="0" xfId="0" applyNumberFormat="1" applyFont="1" applyFill="1" applyBorder="1"/>
    <xf numFmtId="165" fontId="0" fillId="0" borderId="0" xfId="0" applyNumberFormat="1"/>
    <xf numFmtId="2" fontId="25" fillId="0" borderId="0" xfId="473" applyNumberFormat="1" applyFont="1" applyBorder="1"/>
    <xf numFmtId="4" fontId="10" fillId="0" borderId="0" xfId="473" applyNumberFormat="1" applyFont="1" applyBorder="1" applyAlignment="1">
      <alignment horizontal="right"/>
    </xf>
    <xf numFmtId="3" fontId="116" fillId="5" borderId="50" xfId="0" applyNumberFormat="1" applyFont="1" applyFill="1" applyBorder="1"/>
    <xf numFmtId="0" fontId="6" fillId="5" borderId="71" xfId="0" applyFont="1" applyFill="1" applyBorder="1"/>
    <xf numFmtId="0" fontId="6" fillId="5" borderId="14" xfId="0" applyFont="1" applyFill="1" applyBorder="1" applyAlignment="1">
      <alignment horizontal="left"/>
    </xf>
    <xf numFmtId="0" fontId="6" fillId="5" borderId="2" xfId="0" applyFont="1" applyFill="1" applyBorder="1"/>
    <xf numFmtId="0" fontId="6" fillId="5" borderId="10" xfId="0" applyFont="1" applyFill="1" applyBorder="1" applyAlignment="1">
      <alignment horizontal="left"/>
    </xf>
    <xf numFmtId="3" fontId="118" fillId="5" borderId="50" xfId="0" applyNumberFormat="1" applyFont="1" applyFill="1" applyBorder="1" applyAlignment="1">
      <alignment horizontal="right"/>
    </xf>
    <xf numFmtId="4" fontId="6" fillId="5" borderId="10" xfId="0" applyNumberFormat="1" applyFont="1" applyFill="1" applyBorder="1" applyAlignment="1">
      <alignment horizontal="left"/>
    </xf>
    <xf numFmtId="0" fontId="118" fillId="5" borderId="50" xfId="0" applyFont="1" applyFill="1" applyBorder="1" applyAlignment="1">
      <alignment horizontal="right"/>
    </xf>
    <xf numFmtId="0" fontId="116" fillId="5" borderId="50" xfId="0" applyFont="1" applyFill="1" applyBorder="1" applyAlignment="1">
      <alignment horizontal="right"/>
    </xf>
    <xf numFmtId="3" fontId="6" fillId="0" borderId="14" xfId="0" applyNumberFormat="1" applyFont="1" applyBorder="1"/>
    <xf numFmtId="173" fontId="6" fillId="0" borderId="52" xfId="0" applyNumberFormat="1" applyFont="1" applyBorder="1"/>
    <xf numFmtId="3" fontId="6" fillId="0" borderId="10" xfId="0" applyNumberFormat="1" applyFont="1" applyBorder="1"/>
    <xf numFmtId="173" fontId="6" fillId="0" borderId="3" xfId="0" applyNumberFormat="1" applyFont="1" applyBorder="1"/>
    <xf numFmtId="173" fontId="116" fillId="0" borderId="50" xfId="0" applyNumberFormat="1" applyFont="1" applyBorder="1"/>
    <xf numFmtId="3" fontId="6" fillId="5" borderId="81" xfId="0" applyNumberFormat="1" applyFont="1" applyFill="1" applyBorder="1"/>
    <xf numFmtId="3" fontId="116" fillId="5" borderId="55" xfId="0" applyNumberFormat="1" applyFont="1" applyFill="1" applyBorder="1"/>
    <xf numFmtId="0" fontId="126" fillId="0" borderId="0" xfId="0" applyFont="1"/>
    <xf numFmtId="2" fontId="11" fillId="0" borderId="0" xfId="0" applyNumberFormat="1" applyFont="1" applyBorder="1"/>
    <xf numFmtId="0" fontId="11" fillId="0" borderId="0" xfId="0" applyFont="1" applyBorder="1"/>
    <xf numFmtId="0" fontId="0" fillId="0" borderId="0" xfId="0" applyAlignment="1">
      <alignment horizontal="center"/>
    </xf>
    <xf numFmtId="3" fontId="116" fillId="5" borderId="14" xfId="0" applyNumberFormat="1" applyFont="1" applyFill="1" applyBorder="1"/>
    <xf numFmtId="3" fontId="116" fillId="5" borderId="50" xfId="0" applyNumberFormat="1" applyFont="1" applyFill="1" applyBorder="1" applyAlignment="1">
      <alignment horizontal="center" wrapText="1"/>
    </xf>
    <xf numFmtId="0" fontId="116" fillId="5" borderId="50" xfId="0" applyNumberFormat="1" applyFont="1" applyFill="1" applyBorder="1" applyAlignment="1">
      <alignment horizontal="center" wrapText="1"/>
    </xf>
    <xf numFmtId="3" fontId="116" fillId="5" borderId="50" xfId="0" applyNumberFormat="1" applyFont="1" applyFill="1" applyBorder="1" applyAlignment="1">
      <alignment horizontal="right"/>
    </xf>
    <xf numFmtId="0" fontId="6" fillId="5" borderId="12" xfId="0" applyFont="1" applyFill="1" applyBorder="1"/>
    <xf numFmtId="0" fontId="6" fillId="5" borderId="13" xfId="0" applyFont="1" applyFill="1" applyBorder="1" applyAlignment="1">
      <alignment horizontal="left"/>
    </xf>
    <xf numFmtId="3" fontId="6" fillId="5" borderId="13" xfId="0" applyNumberFormat="1" applyFont="1" applyFill="1" applyBorder="1"/>
    <xf numFmtId="3" fontId="6" fillId="0" borderId="13" xfId="0" applyNumberFormat="1" applyFont="1" applyBorder="1"/>
    <xf numFmtId="173" fontId="6" fillId="0" borderId="67" xfId="0" applyNumberFormat="1" applyFont="1" applyBorder="1"/>
    <xf numFmtId="0" fontId="6" fillId="5" borderId="7" xfId="0" applyFont="1" applyFill="1" applyBorder="1"/>
    <xf numFmtId="0" fontId="6" fillId="5" borderId="8" xfId="0" applyFont="1" applyFill="1" applyBorder="1" applyAlignment="1">
      <alignment horizontal="left"/>
    </xf>
    <xf numFmtId="3" fontId="6" fillId="0" borderId="8" xfId="0" applyNumberFormat="1" applyFont="1" applyBorder="1"/>
    <xf numFmtId="173" fontId="6" fillId="0" borderId="9" xfId="0" applyNumberFormat="1" applyFont="1" applyBorder="1"/>
    <xf numFmtId="3" fontId="116" fillId="5" borderId="10" xfId="0" applyNumberFormat="1" applyFont="1" applyFill="1" applyBorder="1"/>
    <xf numFmtId="0" fontId="6" fillId="5" borderId="50" xfId="0" applyFont="1" applyFill="1" applyBorder="1"/>
    <xf numFmtId="3" fontId="116" fillId="5" borderId="13" xfId="0" applyNumberFormat="1" applyFont="1" applyFill="1" applyBorder="1"/>
    <xf numFmtId="3" fontId="116" fillId="5" borderId="8" xfId="0" applyNumberFormat="1" applyFont="1" applyFill="1" applyBorder="1"/>
    <xf numFmtId="0" fontId="116" fillId="5" borderId="55" xfId="0" applyNumberFormat="1" applyFont="1" applyFill="1" applyBorder="1" applyAlignment="1">
      <alignment horizontal="center" wrapText="1"/>
    </xf>
    <xf numFmtId="3" fontId="6" fillId="5" borderId="26" xfId="0" applyNumberFormat="1" applyFont="1" applyFill="1" applyBorder="1"/>
    <xf numFmtId="3" fontId="116" fillId="5" borderId="52" xfId="0" applyNumberFormat="1" applyFont="1" applyFill="1" applyBorder="1"/>
    <xf numFmtId="3" fontId="116" fillId="5" borderId="3" xfId="0" applyNumberFormat="1" applyFont="1" applyFill="1" applyBorder="1"/>
    <xf numFmtId="3" fontId="116" fillId="5" borderId="67" xfId="0" applyNumberFormat="1" applyFont="1" applyFill="1" applyBorder="1"/>
    <xf numFmtId="3" fontId="116" fillId="5" borderId="9" xfId="0" applyNumberFormat="1" applyFont="1" applyFill="1" applyBorder="1"/>
    <xf numFmtId="0" fontId="117" fillId="0" borderId="0" xfId="0" applyFont="1" applyAlignment="1">
      <alignment horizontal="center"/>
    </xf>
    <xf numFmtId="0" fontId="3" fillId="5" borderId="64" xfId="0" applyNumberFormat="1" applyFont="1" applyFill="1" applyBorder="1" applyAlignment="1">
      <alignment horizontal="center" wrapText="1"/>
    </xf>
    <xf numFmtId="3" fontId="120" fillId="5" borderId="10" xfId="0" applyNumberFormat="1" applyFont="1" applyFill="1" applyBorder="1"/>
    <xf numFmtId="3" fontId="120" fillId="5" borderId="18" xfId="0" applyNumberFormat="1" applyFont="1" applyFill="1" applyBorder="1"/>
    <xf numFmtId="3" fontId="120" fillId="5" borderId="14" xfId="0" applyNumberFormat="1" applyFont="1" applyFill="1" applyBorder="1"/>
    <xf numFmtId="3" fontId="6" fillId="5" borderId="0" xfId="0" applyNumberFormat="1" applyFont="1" applyFill="1" applyBorder="1"/>
    <xf numFmtId="0" fontId="2" fillId="0" borderId="50" xfId="0" applyFont="1" applyBorder="1"/>
    <xf numFmtId="3" fontId="7" fillId="5" borderId="54" xfId="0" applyNumberFormat="1" applyFont="1" applyFill="1" applyBorder="1"/>
    <xf numFmtId="0" fontId="32" fillId="5" borderId="53" xfId="0" applyNumberFormat="1" applyFont="1" applyFill="1" applyBorder="1" applyAlignment="1">
      <alignment horizontal="center" wrapText="1"/>
    </xf>
    <xf numFmtId="3" fontId="2" fillId="5" borderId="101" xfId="0" applyNumberFormat="1" applyFont="1" applyFill="1" applyBorder="1"/>
    <xf numFmtId="3" fontId="120" fillId="5" borderId="102" xfId="0" applyNumberFormat="1" applyFont="1" applyFill="1" applyBorder="1"/>
    <xf numFmtId="3" fontId="2" fillId="5" borderId="102" xfId="0" applyNumberFormat="1" applyFont="1" applyFill="1" applyBorder="1"/>
    <xf numFmtId="3" fontId="2" fillId="5" borderId="104" xfId="0" applyNumberFormat="1" applyFont="1" applyFill="1" applyBorder="1"/>
    <xf numFmtId="3" fontId="2" fillId="5" borderId="105" xfId="0" applyNumberFormat="1" applyFont="1" applyFill="1" applyBorder="1"/>
    <xf numFmtId="3" fontId="2" fillId="5" borderId="95" xfId="0" applyNumberFormat="1" applyFont="1" applyFill="1" applyBorder="1"/>
    <xf numFmtId="3" fontId="121" fillId="5" borderId="50" xfId="0" applyNumberFormat="1" applyFont="1" applyFill="1" applyBorder="1"/>
    <xf numFmtId="3" fontId="2" fillId="5" borderId="121" xfId="0" applyNumberFormat="1" applyFont="1" applyFill="1" applyBorder="1"/>
    <xf numFmtId="3" fontId="2" fillId="5" borderId="122" xfId="0" applyNumberFormat="1" applyFont="1" applyFill="1" applyBorder="1"/>
    <xf numFmtId="3" fontId="2" fillId="5" borderId="119" xfId="0" applyNumberFormat="1" applyFont="1" applyFill="1" applyBorder="1"/>
    <xf numFmtId="3" fontId="2" fillId="5" borderId="123" xfId="0" applyNumberFormat="1" applyFont="1" applyFill="1" applyBorder="1"/>
    <xf numFmtId="3" fontId="2" fillId="5" borderId="124" xfId="0" applyNumberFormat="1" applyFont="1" applyFill="1" applyBorder="1"/>
    <xf numFmtId="3" fontId="2" fillId="5" borderId="125" xfId="0" applyNumberFormat="1" applyFont="1" applyFill="1" applyBorder="1"/>
    <xf numFmtId="3" fontId="2" fillId="5" borderId="103" xfId="0" applyNumberFormat="1" applyFont="1" applyFill="1" applyBorder="1"/>
    <xf numFmtId="3" fontId="2" fillId="5" borderId="90" xfId="0" applyNumberFormat="1" applyFont="1" applyFill="1" applyBorder="1"/>
    <xf numFmtId="3" fontId="2" fillId="5" borderId="91" xfId="0" applyNumberFormat="1" applyFont="1" applyFill="1" applyBorder="1"/>
    <xf numFmtId="0" fontId="120" fillId="5" borderId="93" xfId="0" applyNumberFormat="1" applyFont="1" applyFill="1" applyBorder="1" applyAlignment="1">
      <alignment horizontal="center" wrapText="1"/>
    </xf>
    <xf numFmtId="3" fontId="120" fillId="5" borderId="109" xfId="0" applyNumberFormat="1" applyFont="1" applyFill="1" applyBorder="1"/>
    <xf numFmtId="3" fontId="120" fillId="5" borderId="111" xfId="0" applyNumberFormat="1" applyFont="1" applyFill="1" applyBorder="1"/>
    <xf numFmtId="3" fontId="120" fillId="5" borderId="113" xfId="0" applyNumberFormat="1" applyFont="1" applyFill="1" applyBorder="1"/>
    <xf numFmtId="3" fontId="2" fillId="0" borderId="126" xfId="0" applyNumberFormat="1" applyFont="1" applyBorder="1"/>
    <xf numFmtId="3" fontId="2" fillId="0" borderId="129" xfId="0" applyNumberFormat="1" applyFont="1" applyBorder="1"/>
    <xf numFmtId="3" fontId="3" fillId="0" borderId="130" xfId="0" applyNumberFormat="1" applyFont="1" applyBorder="1"/>
    <xf numFmtId="10" fontId="116" fillId="0" borderId="79" xfId="0" applyNumberFormat="1" applyFont="1" applyBorder="1"/>
    <xf numFmtId="10" fontId="118" fillId="0" borderId="79" xfId="0" applyNumberFormat="1" applyFont="1" applyBorder="1"/>
    <xf numFmtId="9" fontId="31" fillId="0" borderId="60" xfId="0" applyNumberFormat="1" applyFont="1" applyBorder="1" applyAlignment="1">
      <alignment horizontal="center"/>
    </xf>
    <xf numFmtId="0" fontId="20" fillId="0" borderId="60" xfId="0" applyFont="1" applyBorder="1"/>
    <xf numFmtId="0" fontId="0" fillId="0" borderId="20" xfId="0" applyBorder="1"/>
    <xf numFmtId="3" fontId="2" fillId="5" borderId="13" xfId="0" applyNumberFormat="1" applyFont="1" applyFill="1" applyBorder="1"/>
    <xf numFmtId="3" fontId="12" fillId="5" borderId="13" xfId="0" applyNumberFormat="1" applyFont="1" applyFill="1" applyBorder="1"/>
    <xf numFmtId="3" fontId="120" fillId="5" borderId="50" xfId="0" applyNumberFormat="1" applyFont="1" applyFill="1" applyBorder="1"/>
    <xf numFmtId="3" fontId="2" fillId="5" borderId="50" xfId="0" applyNumberFormat="1" applyFont="1" applyFill="1" applyBorder="1"/>
    <xf numFmtId="3" fontId="12" fillId="5" borderId="0" xfId="0" applyNumberFormat="1" applyFont="1" applyFill="1" applyBorder="1"/>
    <xf numFmtId="0" fontId="3" fillId="5" borderId="64" xfId="0" applyFont="1" applyFill="1" applyBorder="1" applyAlignment="1">
      <alignment horizontal="center" wrapText="1"/>
    </xf>
    <xf numFmtId="49" fontId="3" fillId="5" borderId="64" xfId="0" applyNumberFormat="1" applyFont="1" applyFill="1" applyBorder="1" applyAlignment="1">
      <alignment horizontal="center" wrapText="1"/>
    </xf>
    <xf numFmtId="10" fontId="116" fillId="0" borderId="85" xfId="0" applyNumberFormat="1" applyFont="1" applyBorder="1"/>
    <xf numFmtId="3" fontId="2" fillId="5" borderId="83" xfId="0" applyNumberFormat="1" applyFont="1" applyFill="1" applyBorder="1"/>
    <xf numFmtId="3" fontId="120" fillId="5" borderId="53" xfId="0" applyNumberFormat="1" applyFont="1" applyFill="1" applyBorder="1"/>
    <xf numFmtId="0" fontId="13" fillId="5" borderId="101" xfId="0" applyFont="1" applyFill="1" applyBorder="1"/>
    <xf numFmtId="0" fontId="0" fillId="0" borderId="102" xfId="0" applyBorder="1"/>
    <xf numFmtId="0" fontId="0" fillId="0" borderId="106" xfId="0" applyBorder="1"/>
    <xf numFmtId="3" fontId="6" fillId="5" borderId="21" xfId="0" applyNumberFormat="1" applyFont="1" applyFill="1" applyBorder="1"/>
    <xf numFmtId="3" fontId="6" fillId="5" borderId="71" xfId="0" applyNumberFormat="1" applyFont="1" applyFill="1" applyBorder="1"/>
    <xf numFmtId="3" fontId="6" fillId="5" borderId="2" xfId="0" applyNumberFormat="1" applyFont="1" applyFill="1" applyBorder="1"/>
    <xf numFmtId="3" fontId="6" fillId="5" borderId="5" xfId="0" applyNumberFormat="1" applyFont="1" applyFill="1" applyBorder="1"/>
    <xf numFmtId="3" fontId="116" fillId="5" borderId="18" xfId="0" applyNumberFormat="1" applyFont="1" applyFill="1" applyBorder="1"/>
    <xf numFmtId="10" fontId="116" fillId="0" borderId="6" xfId="0" applyNumberFormat="1" applyFont="1" applyBorder="1"/>
    <xf numFmtId="10" fontId="116" fillId="0" borderId="52" xfId="0" applyNumberFormat="1" applyFont="1" applyBorder="1"/>
    <xf numFmtId="0" fontId="6" fillId="0" borderId="74" xfId="0" applyFont="1" applyBorder="1"/>
    <xf numFmtId="3" fontId="2" fillId="0" borderId="130" xfId="0" applyNumberFormat="1" applyFont="1" applyBorder="1"/>
    <xf numFmtId="3" fontId="2" fillId="0" borderId="135" xfId="0" applyNumberFormat="1" applyFont="1" applyBorder="1"/>
    <xf numFmtId="0" fontId="0" fillId="0" borderId="107" xfId="0" applyBorder="1"/>
    <xf numFmtId="0" fontId="0" fillId="0" borderId="70" xfId="0" applyBorder="1"/>
    <xf numFmtId="3" fontId="3" fillId="5" borderId="136" xfId="0" applyNumberFormat="1" applyFont="1" applyFill="1" applyBorder="1"/>
    <xf numFmtId="3" fontId="3" fillId="5" borderId="137" xfId="0" applyNumberFormat="1" applyFont="1" applyFill="1" applyBorder="1"/>
    <xf numFmtId="3" fontId="3" fillId="5" borderId="94" xfId="0" applyNumberFormat="1" applyFont="1" applyFill="1" applyBorder="1"/>
    <xf numFmtId="3" fontId="3" fillId="0" borderId="127" xfId="0" applyNumberFormat="1" applyFont="1" applyBorder="1"/>
    <xf numFmtId="10" fontId="116" fillId="0" borderId="128" xfId="0" applyNumberFormat="1" applyFont="1" applyBorder="1"/>
    <xf numFmtId="3" fontId="3" fillId="0" borderId="82" xfId="0" applyNumberFormat="1" applyFont="1" applyBorder="1"/>
    <xf numFmtId="10" fontId="116" fillId="0" borderId="123" xfId="0" applyNumberFormat="1" applyFont="1" applyBorder="1"/>
    <xf numFmtId="3" fontId="3" fillId="0" borderId="131" xfId="0" applyNumberFormat="1" applyFont="1" applyBorder="1"/>
    <xf numFmtId="10" fontId="116" fillId="0" borderId="125" xfId="0" applyNumberFormat="1" applyFont="1" applyBorder="1"/>
    <xf numFmtId="3" fontId="3" fillId="0" borderId="100" xfId="0" applyNumberFormat="1" applyFont="1" applyBorder="1"/>
    <xf numFmtId="10" fontId="116" fillId="0" borderId="122" xfId="0" applyNumberFormat="1" applyFont="1" applyBorder="1"/>
    <xf numFmtId="165" fontId="16" fillId="5" borderId="0" xfId="0" applyNumberFormat="1" applyFont="1" applyFill="1" applyBorder="1"/>
    <xf numFmtId="41" fontId="0" fillId="5" borderId="0" xfId="0" applyNumberFormat="1" applyFill="1" applyBorder="1"/>
    <xf numFmtId="4" fontId="8" fillId="0" borderId="140" xfId="0" applyNumberFormat="1" applyFont="1" applyBorder="1"/>
    <xf numFmtId="4" fontId="8" fillId="0" borderId="99" xfId="0" applyNumberFormat="1" applyFont="1" applyBorder="1"/>
    <xf numFmtId="4" fontId="8" fillId="0" borderId="141" xfId="0" applyNumberFormat="1" applyFont="1" applyBorder="1"/>
    <xf numFmtId="4" fontId="25" fillId="0" borderId="53" xfId="0" applyNumberFormat="1" applyFont="1" applyBorder="1" applyAlignment="1">
      <alignment vertical="center"/>
    </xf>
    <xf numFmtId="164" fontId="10" fillId="0" borderId="97" xfId="0" applyNumberFormat="1" applyFont="1" applyBorder="1"/>
    <xf numFmtId="164" fontId="10" fillId="0" borderId="4" xfId="0" applyNumberFormat="1" applyFont="1" applyBorder="1"/>
    <xf numFmtId="164" fontId="10" fillId="0" borderId="98" xfId="0" applyNumberFormat="1" applyFont="1" applyBorder="1"/>
    <xf numFmtId="0" fontId="16" fillId="0" borderId="59" xfId="0" applyFont="1" applyBorder="1" applyAlignment="1">
      <alignment horizontal="center"/>
    </xf>
    <xf numFmtId="0" fontId="16" fillId="0" borderId="2" xfId="0" applyFont="1" applyBorder="1" applyAlignment="1">
      <alignment horizontal="center"/>
    </xf>
    <xf numFmtId="0" fontId="16" fillId="0" borderId="5" xfId="0" applyFont="1" applyBorder="1" applyAlignment="1">
      <alignment horizontal="center"/>
    </xf>
    <xf numFmtId="0" fontId="11" fillId="5" borderId="7" xfId="0" applyFont="1" applyFill="1" applyBorder="1" applyAlignment="1">
      <alignment horizontal="center"/>
    </xf>
    <xf numFmtId="0" fontId="11" fillId="5" borderId="2" xfId="0" applyFont="1" applyFill="1" applyBorder="1" applyAlignment="1">
      <alignment horizontal="center"/>
    </xf>
    <xf numFmtId="0" fontId="11" fillId="5" borderId="12" xfId="0" applyFont="1" applyFill="1" applyBorder="1" applyAlignment="1">
      <alignment horizontal="center"/>
    </xf>
    <xf numFmtId="0" fontId="11" fillId="5" borderId="71" xfId="0" applyFont="1" applyFill="1" applyBorder="1" applyAlignment="1">
      <alignment horizontal="center"/>
    </xf>
    <xf numFmtId="0" fontId="11" fillId="5" borderId="5" xfId="0" applyFont="1" applyFill="1" applyBorder="1" applyAlignment="1">
      <alignment horizontal="center"/>
    </xf>
    <xf numFmtId="3" fontId="10" fillId="0" borderId="0" xfId="0" applyNumberFormat="1" applyFont="1"/>
    <xf numFmtId="3" fontId="127" fillId="0" borderId="0" xfId="0" applyNumberFormat="1" applyFont="1" applyAlignment="1">
      <alignment horizontal="right" vertical="center" wrapText="1"/>
    </xf>
    <xf numFmtId="41" fontId="0" fillId="5" borderId="0" xfId="0" applyNumberFormat="1" applyFill="1"/>
    <xf numFmtId="3" fontId="2" fillId="0" borderId="102" xfId="0" applyNumberFormat="1" applyFont="1" applyBorder="1"/>
    <xf numFmtId="3" fontId="2" fillId="0" borderId="18" xfId="0" applyNumberFormat="1" applyFont="1" applyBorder="1"/>
    <xf numFmtId="3" fontId="2" fillId="0" borderId="14" xfId="0" applyNumberFormat="1" applyFont="1" applyBorder="1"/>
    <xf numFmtId="3" fontId="3" fillId="5" borderId="27" xfId="0" applyNumberFormat="1" applyFont="1" applyFill="1" applyBorder="1"/>
    <xf numFmtId="3" fontId="2" fillId="5" borderId="22" xfId="0" applyNumberFormat="1" applyFont="1" applyFill="1" applyBorder="1"/>
    <xf numFmtId="3" fontId="2" fillId="5" borderId="15" xfId="0" applyNumberFormat="1" applyFont="1" applyFill="1" applyBorder="1"/>
    <xf numFmtId="3" fontId="3" fillId="5" borderId="56" xfId="0" applyNumberFormat="1" applyFont="1" applyFill="1" applyBorder="1"/>
    <xf numFmtId="3" fontId="2" fillId="5" borderId="56" xfId="0" applyNumberFormat="1" applyFont="1" applyFill="1" applyBorder="1"/>
    <xf numFmtId="3" fontId="22" fillId="5" borderId="15" xfId="0" applyNumberFormat="1" applyFont="1" applyFill="1" applyBorder="1"/>
    <xf numFmtId="3" fontId="2" fillId="5" borderId="16" xfId="0" applyNumberFormat="1" applyFont="1" applyFill="1" applyBorder="1"/>
    <xf numFmtId="3" fontId="3" fillId="5" borderId="53" xfId="0" applyNumberFormat="1" applyFont="1" applyFill="1" applyBorder="1"/>
    <xf numFmtId="3" fontId="7" fillId="5" borderId="55" xfId="0" applyNumberFormat="1" applyFont="1" applyFill="1" applyBorder="1"/>
    <xf numFmtId="3" fontId="5" fillId="5" borderId="55" xfId="0" applyNumberFormat="1" applyFont="1" applyFill="1" applyBorder="1"/>
    <xf numFmtId="0" fontId="2" fillId="5" borderId="1" xfId="0" applyNumberFormat="1" applyFont="1" applyFill="1" applyBorder="1" applyAlignment="1">
      <alignment horizontal="center" wrapText="1"/>
    </xf>
    <xf numFmtId="0" fontId="3" fillId="5" borderId="1" xfId="0" applyNumberFormat="1" applyFont="1" applyFill="1" applyBorder="1" applyAlignment="1">
      <alignment horizontal="center" wrapText="1"/>
    </xf>
    <xf numFmtId="0" fontId="120" fillId="5" borderId="1" xfId="0" applyNumberFormat="1" applyFont="1" applyFill="1" applyBorder="1" applyAlignment="1">
      <alignment horizontal="center" wrapText="1"/>
    </xf>
    <xf numFmtId="0" fontId="2" fillId="5" borderId="145" xfId="0" applyNumberFormat="1" applyFont="1" applyFill="1" applyBorder="1" applyAlignment="1">
      <alignment horizontal="center" wrapText="1"/>
    </xf>
    <xf numFmtId="0" fontId="120" fillId="5" borderId="146" xfId="0" applyNumberFormat="1" applyFont="1" applyFill="1" applyBorder="1" applyAlignment="1">
      <alignment horizontal="center" wrapText="1"/>
    </xf>
    <xf numFmtId="9" fontId="31" fillId="0" borderId="132" xfId="0" applyNumberFormat="1" applyFont="1" applyBorder="1" applyAlignment="1">
      <alignment horizontal="center"/>
    </xf>
    <xf numFmtId="3" fontId="2" fillId="5" borderId="147" xfId="0" applyNumberFormat="1" applyFont="1" applyFill="1" applyBorder="1"/>
    <xf numFmtId="3" fontId="7" fillId="5" borderId="145" xfId="0" applyNumberFormat="1" applyFont="1" applyFill="1" applyBorder="1"/>
    <xf numFmtId="3" fontId="120" fillId="5" borderId="146" xfId="0" applyNumberFormat="1" applyFont="1" applyFill="1" applyBorder="1"/>
    <xf numFmtId="3" fontId="2" fillId="5" borderId="148" xfId="0" applyNumberFormat="1" applyFont="1" applyFill="1" applyBorder="1"/>
    <xf numFmtId="3" fontId="2" fillId="5" borderId="149" xfId="0" applyNumberFormat="1" applyFont="1" applyFill="1" applyBorder="1"/>
    <xf numFmtId="3" fontId="7" fillId="5" borderId="146" xfId="0" applyNumberFormat="1" applyFont="1" applyFill="1" applyBorder="1"/>
    <xf numFmtId="3" fontId="5" fillId="5" borderId="145" xfId="0" applyNumberFormat="1" applyFont="1" applyFill="1" applyBorder="1"/>
    <xf numFmtId="3" fontId="5" fillId="5" borderId="146" xfId="0" applyNumberFormat="1" applyFont="1" applyFill="1" applyBorder="1"/>
    <xf numFmtId="3" fontId="3" fillId="5" borderId="20" xfId="0" applyNumberFormat="1" applyFont="1" applyFill="1" applyBorder="1" applyAlignment="1">
      <alignment horizontal="right"/>
    </xf>
    <xf numFmtId="3" fontId="2" fillId="0" borderId="101" xfId="0" applyNumberFormat="1" applyFont="1" applyBorder="1"/>
    <xf numFmtId="3" fontId="2" fillId="0" borderId="104" xfId="0" applyNumberFormat="1" applyFont="1" applyBorder="1"/>
    <xf numFmtId="3" fontId="2" fillId="0" borderId="105" xfId="0" applyNumberFormat="1" applyFont="1" applyBorder="1"/>
    <xf numFmtId="3" fontId="2" fillId="0" borderId="148" xfId="0" applyNumberFormat="1" applyFont="1" applyBorder="1"/>
    <xf numFmtId="3" fontId="120" fillId="5" borderId="152" xfId="0" applyNumberFormat="1" applyFont="1" applyFill="1" applyBorder="1"/>
    <xf numFmtId="0" fontId="32" fillId="80" borderId="1" xfId="0" applyNumberFormat="1" applyFont="1" applyFill="1" applyBorder="1" applyAlignment="1">
      <alignment horizontal="center" wrapText="1"/>
    </xf>
    <xf numFmtId="3" fontId="32" fillId="80" borderId="102" xfId="0" applyNumberFormat="1" applyFont="1" applyFill="1" applyBorder="1"/>
    <xf numFmtId="3" fontId="32" fillId="80" borderId="10" xfId="0" applyNumberFormat="1" applyFont="1" applyFill="1" applyBorder="1"/>
    <xf numFmtId="3" fontId="32" fillId="80" borderId="18" xfId="0" applyNumberFormat="1" applyFont="1" applyFill="1" applyBorder="1"/>
    <xf numFmtId="3" fontId="128" fillId="80" borderId="50" xfId="0" applyNumberFormat="1" applyFont="1" applyFill="1" applyBorder="1"/>
    <xf numFmtId="3" fontId="32" fillId="80" borderId="14" xfId="0" applyNumberFormat="1" applyFont="1" applyFill="1" applyBorder="1"/>
    <xf numFmtId="3" fontId="114" fillId="80" borderId="18" xfId="0" applyNumberFormat="1" applyFont="1" applyFill="1" applyBorder="1"/>
    <xf numFmtId="0" fontId="3" fillId="79" borderId="1" xfId="0" applyNumberFormat="1" applyFont="1" applyFill="1" applyBorder="1" applyAlignment="1">
      <alignment horizontal="center" wrapText="1"/>
    </xf>
    <xf numFmtId="3" fontId="3" fillId="79" borderId="102" xfId="0" applyNumberFormat="1" applyFont="1" applyFill="1" applyBorder="1"/>
    <xf numFmtId="3" fontId="3" fillId="79" borderId="10" xfId="0" applyNumberFormat="1" applyFont="1" applyFill="1" applyBorder="1"/>
    <xf numFmtId="3" fontId="3" fillId="79" borderId="18" xfId="0" applyNumberFormat="1" applyFont="1" applyFill="1" applyBorder="1"/>
    <xf numFmtId="3" fontId="7" fillId="79" borderId="50" xfId="0" applyNumberFormat="1" applyFont="1" applyFill="1" applyBorder="1"/>
    <xf numFmtId="3" fontId="3" fillId="79" borderId="14" xfId="0" applyNumberFormat="1" applyFont="1" applyFill="1" applyBorder="1"/>
    <xf numFmtId="3" fontId="3" fillId="79" borderId="50" xfId="0" applyNumberFormat="1" applyFont="1" applyFill="1" applyBorder="1"/>
    <xf numFmtId="3" fontId="3" fillId="79" borderId="20" xfId="0" applyNumberFormat="1" applyFont="1" applyFill="1" applyBorder="1"/>
    <xf numFmtId="3" fontId="3" fillId="80" borderId="20" xfId="0" applyNumberFormat="1" applyFont="1" applyFill="1" applyBorder="1"/>
    <xf numFmtId="3" fontId="32" fillId="80" borderId="108" xfId="0" applyNumberFormat="1" applyFont="1" applyFill="1" applyBorder="1"/>
    <xf numFmtId="3" fontId="32" fillId="80" borderId="110" xfId="0" applyNumberFormat="1" applyFont="1" applyFill="1" applyBorder="1"/>
    <xf numFmtId="3" fontId="32" fillId="80" borderId="112" xfId="0" applyNumberFormat="1" applyFont="1" applyFill="1" applyBorder="1"/>
    <xf numFmtId="3" fontId="114" fillId="80" borderId="114" xfId="0" applyNumberFormat="1" applyFont="1" applyFill="1" applyBorder="1"/>
    <xf numFmtId="3" fontId="32" fillId="80" borderId="115" xfId="0" applyNumberFormat="1" applyFont="1" applyFill="1" applyBorder="1"/>
    <xf numFmtId="3" fontId="32" fillId="80" borderId="117" xfId="0" applyNumberFormat="1" applyFont="1" applyFill="1" applyBorder="1"/>
    <xf numFmtId="3" fontId="32" fillId="80" borderId="119" xfId="0" applyNumberFormat="1" applyFont="1" applyFill="1" applyBorder="1"/>
    <xf numFmtId="3" fontId="32" fillId="80" borderId="124" xfId="0" applyNumberFormat="1" applyFont="1" applyFill="1" applyBorder="1"/>
    <xf numFmtId="3" fontId="114" fillId="80" borderId="50" xfId="0" applyNumberFormat="1" applyFont="1" applyFill="1" applyBorder="1"/>
    <xf numFmtId="3" fontId="115" fillId="80" borderId="50" xfId="0" applyNumberFormat="1" applyFont="1" applyFill="1" applyBorder="1"/>
    <xf numFmtId="0" fontId="0" fillId="79" borderId="57" xfId="0" applyFill="1" applyBorder="1"/>
    <xf numFmtId="3" fontId="3" fillId="79" borderId="109" xfId="0" applyNumberFormat="1" applyFont="1" applyFill="1" applyBorder="1"/>
    <xf numFmtId="3" fontId="3" fillId="79" borderId="111" xfId="0" applyNumberFormat="1" applyFont="1" applyFill="1" applyBorder="1"/>
    <xf numFmtId="3" fontId="3" fillId="79" borderId="113" xfId="0" applyNumberFormat="1" applyFont="1" applyFill="1" applyBorder="1"/>
    <xf numFmtId="3" fontId="7" fillId="79" borderId="53" xfId="0" applyNumberFormat="1" applyFont="1" applyFill="1" applyBorder="1"/>
    <xf numFmtId="3" fontId="3" fillId="79" borderId="116" xfId="0" applyNumberFormat="1" applyFont="1" applyFill="1" applyBorder="1"/>
    <xf numFmtId="3" fontId="3" fillId="79" borderId="118" xfId="0" applyNumberFormat="1" applyFont="1" applyFill="1" applyBorder="1"/>
    <xf numFmtId="3" fontId="3" fillId="79" borderId="120" xfId="0" applyNumberFormat="1" applyFont="1" applyFill="1" applyBorder="1"/>
    <xf numFmtId="3" fontId="3" fillId="79" borderId="134" xfId="0" applyNumberFormat="1" applyFont="1" applyFill="1" applyBorder="1"/>
    <xf numFmtId="3" fontId="5" fillId="79" borderId="50" xfId="0" applyNumberFormat="1" applyFont="1" applyFill="1" applyBorder="1"/>
    <xf numFmtId="0" fontId="32" fillId="80" borderId="150" xfId="0" applyNumberFormat="1" applyFont="1" applyFill="1" applyBorder="1" applyAlignment="1">
      <alignment horizontal="center" wrapText="1"/>
    </xf>
    <xf numFmtId="0" fontId="3" fillId="79" borderId="153" xfId="0" applyNumberFormat="1" applyFont="1" applyFill="1" applyBorder="1" applyAlignment="1">
      <alignment horizontal="center" wrapText="1"/>
    </xf>
    <xf numFmtId="0" fontId="3" fillId="5" borderId="72" xfId="0" applyNumberFormat="1" applyFont="1" applyFill="1" applyBorder="1" applyAlignment="1">
      <alignment horizontal="center" wrapText="1"/>
    </xf>
    <xf numFmtId="0" fontId="3" fillId="5" borderId="150" xfId="0" applyNumberFormat="1" applyFont="1" applyFill="1" applyBorder="1" applyAlignment="1">
      <alignment horizontal="center" wrapText="1"/>
    </xf>
    <xf numFmtId="0" fontId="0" fillId="80" borderId="60" xfId="0" applyFill="1" applyBorder="1"/>
    <xf numFmtId="9" fontId="23" fillId="0" borderId="60" xfId="0" applyNumberFormat="1" applyFont="1" applyBorder="1" applyAlignment="1">
      <alignment horizontal="center"/>
    </xf>
    <xf numFmtId="0" fontId="111" fillId="79" borderId="60" xfId="0" applyFont="1" applyFill="1" applyBorder="1"/>
    <xf numFmtId="0" fontId="0" fillId="80" borderId="0" xfId="0" applyFill="1" applyBorder="1"/>
    <xf numFmtId="0" fontId="0" fillId="80" borderId="20" xfId="0" applyFill="1" applyBorder="1"/>
    <xf numFmtId="0" fontId="13" fillId="0" borderId="154" xfId="0" applyFont="1" applyBorder="1"/>
    <xf numFmtId="0" fontId="32" fillId="80" borderId="72" xfId="0" applyNumberFormat="1" applyFont="1" applyFill="1" applyBorder="1" applyAlignment="1">
      <alignment horizontal="center" wrapText="1"/>
    </xf>
    <xf numFmtId="3" fontId="7" fillId="80" borderId="86" xfId="0" applyNumberFormat="1" applyFont="1" applyFill="1" applyBorder="1"/>
    <xf numFmtId="3" fontId="7" fillId="80" borderId="50" xfId="0" applyNumberFormat="1" applyFont="1" applyFill="1" applyBorder="1"/>
    <xf numFmtId="3" fontId="5" fillId="80" borderId="50" xfId="0" applyNumberFormat="1" applyFont="1" applyFill="1" applyBorder="1"/>
    <xf numFmtId="0" fontId="2" fillId="5" borderId="92" xfId="0" applyNumberFormat="1" applyFont="1" applyFill="1" applyBorder="1" applyAlignment="1">
      <alignment horizontal="center" wrapText="1"/>
    </xf>
    <xf numFmtId="0" fontId="6" fillId="0" borderId="155" xfId="0" applyFont="1" applyBorder="1"/>
    <xf numFmtId="0" fontId="6" fillId="80" borderId="151" xfId="0" applyFont="1" applyFill="1" applyBorder="1" applyAlignment="1">
      <alignment horizontal="center"/>
    </xf>
    <xf numFmtId="0" fontId="6" fillId="0" borderId="154" xfId="0" applyFont="1" applyBorder="1" applyAlignment="1">
      <alignment horizontal="center"/>
    </xf>
    <xf numFmtId="3" fontId="3" fillId="80" borderId="69" xfId="0" applyNumberFormat="1" applyFont="1" applyFill="1" applyBorder="1"/>
    <xf numFmtId="3" fontId="3" fillId="5" borderId="147" xfId="0" applyNumberFormat="1" applyFont="1" applyFill="1" applyBorder="1"/>
    <xf numFmtId="0" fontId="3" fillId="3" borderId="96" xfId="0" applyNumberFormat="1" applyFont="1" applyFill="1" applyBorder="1" applyAlignment="1">
      <alignment horizontal="center" wrapText="1"/>
    </xf>
    <xf numFmtId="0" fontId="118" fillId="0" borderId="66" xfId="0" applyFont="1" applyBorder="1" applyAlignment="1">
      <alignment horizontal="center"/>
    </xf>
    <xf numFmtId="0" fontId="116" fillId="0" borderId="66" xfId="0" applyFont="1" applyBorder="1" applyAlignment="1">
      <alignment horizontal="center"/>
    </xf>
    <xf numFmtId="0" fontId="132" fillId="5" borderId="50" xfId="0" applyNumberFormat="1" applyFont="1" applyFill="1" applyBorder="1" applyAlignment="1">
      <alignment horizontal="center" wrapText="1"/>
    </xf>
    <xf numFmtId="0" fontId="3" fillId="80" borderId="86" xfId="0" applyNumberFormat="1" applyFont="1" applyFill="1" applyBorder="1" applyAlignment="1">
      <alignment horizontal="center" wrapText="1"/>
    </xf>
    <xf numFmtId="0" fontId="0" fillId="80" borderId="80" xfId="0" applyFill="1" applyBorder="1"/>
    <xf numFmtId="3" fontId="3" fillId="80" borderId="83" xfId="0" applyNumberFormat="1" applyFont="1" applyFill="1" applyBorder="1"/>
    <xf numFmtId="3" fontId="3" fillId="80" borderId="87" xfId="0" applyNumberFormat="1" applyFont="1" applyFill="1" applyBorder="1"/>
    <xf numFmtId="3" fontId="3" fillId="80" borderId="88" xfId="0" applyNumberFormat="1" applyFont="1" applyFill="1" applyBorder="1"/>
    <xf numFmtId="3" fontId="3" fillId="80" borderId="89" xfId="0" applyNumberFormat="1" applyFont="1" applyFill="1" applyBorder="1"/>
    <xf numFmtId="3" fontId="5" fillId="80" borderId="86" xfId="0" applyNumberFormat="1" applyFont="1" applyFill="1" applyBorder="1"/>
    <xf numFmtId="0" fontId="3" fillId="0" borderId="50" xfId="0" applyNumberFormat="1" applyFont="1" applyFill="1" applyBorder="1" applyAlignment="1">
      <alignment horizontal="center" wrapText="1"/>
    </xf>
    <xf numFmtId="0" fontId="8" fillId="5" borderId="53" xfId="0" applyFont="1" applyFill="1" applyBorder="1" applyAlignment="1">
      <alignment horizontal="center" wrapText="1"/>
    </xf>
    <xf numFmtId="0" fontId="8" fillId="5" borderId="53" xfId="0" applyFont="1" applyFill="1" applyBorder="1" applyAlignment="1">
      <alignment horizontal="right"/>
    </xf>
    <xf numFmtId="41" fontId="8" fillId="5" borderId="50" xfId="0" applyNumberFormat="1" applyFont="1" applyFill="1" applyBorder="1"/>
    <xf numFmtId="41" fontId="11" fillId="5" borderId="50" xfId="0" applyNumberFormat="1" applyFont="1" applyFill="1" applyBorder="1"/>
    <xf numFmtId="41" fontId="8" fillId="0" borderId="50" xfId="0" applyNumberFormat="1" applyFont="1" applyFill="1" applyBorder="1"/>
    <xf numFmtId="41" fontId="8" fillId="5" borderId="25" xfId="0" applyNumberFormat="1" applyFont="1" applyFill="1" applyBorder="1"/>
    <xf numFmtId="3" fontId="11" fillId="0" borderId="71" xfId="0" applyNumberFormat="1" applyFont="1" applyFill="1" applyBorder="1" applyAlignment="1">
      <alignment horizontal="right" vertical="center"/>
    </xf>
    <xf numFmtId="3" fontId="11" fillId="0" borderId="14" xfId="0" applyNumberFormat="1" applyFont="1" applyFill="1" applyBorder="1" applyAlignment="1">
      <alignment horizontal="right" vertical="center"/>
    </xf>
    <xf numFmtId="3" fontId="11" fillId="0" borderId="52" xfId="0" applyNumberFormat="1" applyFont="1" applyFill="1" applyBorder="1" applyAlignment="1">
      <alignment horizontal="right" vertical="center"/>
    </xf>
    <xf numFmtId="41" fontId="8" fillId="0" borderId="76" xfId="0" applyNumberFormat="1" applyFont="1" applyFill="1" applyBorder="1"/>
    <xf numFmtId="3" fontId="11" fillId="0" borderId="2" xfId="0" applyNumberFormat="1" applyFont="1" applyFill="1" applyBorder="1" applyAlignment="1">
      <alignment horizontal="right" vertical="center"/>
    </xf>
    <xf numFmtId="3" fontId="11" fillId="0" borderId="10" xfId="0" applyNumberFormat="1" applyFont="1" applyFill="1" applyBorder="1" applyAlignment="1">
      <alignment horizontal="right" vertical="center"/>
    </xf>
    <xf numFmtId="3" fontId="11" fillId="0" borderId="3" xfId="0" applyNumberFormat="1" applyFont="1" applyFill="1" applyBorder="1" applyAlignment="1">
      <alignment horizontal="right" vertical="center"/>
    </xf>
    <xf numFmtId="41" fontId="8" fillId="0" borderId="77" xfId="0" applyNumberFormat="1" applyFont="1" applyFill="1" applyBorder="1"/>
    <xf numFmtId="41" fontId="8" fillId="5" borderId="4" xfId="0" applyNumberFormat="1" applyFont="1" applyFill="1" applyBorder="1"/>
    <xf numFmtId="3" fontId="11" fillId="0" borderId="12" xfId="0" applyNumberFormat="1" applyFont="1" applyFill="1" applyBorder="1" applyAlignment="1">
      <alignment horizontal="right" vertical="center"/>
    </xf>
    <xf numFmtId="3" fontId="11" fillId="0" borderId="13" xfId="0" applyNumberFormat="1" applyFont="1" applyFill="1" applyBorder="1" applyAlignment="1">
      <alignment horizontal="right" vertical="center"/>
    </xf>
    <xf numFmtId="3" fontId="11" fillId="0" borderId="67" xfId="0" applyNumberFormat="1" applyFont="1" applyFill="1" applyBorder="1" applyAlignment="1">
      <alignment horizontal="right" vertical="center"/>
    </xf>
    <xf numFmtId="41" fontId="8" fillId="0" borderId="133" xfId="0" applyNumberFormat="1" applyFont="1" applyFill="1" applyBorder="1"/>
    <xf numFmtId="41" fontId="8" fillId="5" borderId="23" xfId="0" applyNumberFormat="1" applyFont="1" applyFill="1" applyBorder="1"/>
    <xf numFmtId="41" fontId="107" fillId="0" borderId="50" xfId="0" applyNumberFormat="1" applyFont="1" applyFill="1" applyBorder="1"/>
    <xf numFmtId="41" fontId="8" fillId="0" borderId="55" xfId="0" applyNumberFormat="1" applyFont="1" applyFill="1" applyBorder="1"/>
    <xf numFmtId="0" fontId="11" fillId="5" borderId="156" xfId="0" applyFont="1" applyFill="1" applyBorder="1" applyAlignment="1">
      <alignment horizontal="left"/>
    </xf>
    <xf numFmtId="41" fontId="8" fillId="5" borderId="157" xfId="0" applyNumberFormat="1" applyFont="1" applyFill="1" applyBorder="1"/>
    <xf numFmtId="3" fontId="11" fillId="0" borderId="14" xfId="0" applyNumberFormat="1" applyFont="1" applyFill="1" applyBorder="1" applyAlignment="1">
      <alignment horizontal="right"/>
    </xf>
    <xf numFmtId="3" fontId="11" fillId="0" borderId="52" xfId="0" applyNumberFormat="1" applyFont="1" applyFill="1" applyBorder="1" applyAlignment="1">
      <alignment horizontal="right"/>
    </xf>
    <xf numFmtId="41" fontId="8" fillId="0" borderId="138" xfId="0" applyNumberFormat="1" applyFont="1" applyFill="1" applyBorder="1"/>
    <xf numFmtId="3" fontId="11" fillId="0" borderId="10" xfId="0" applyNumberFormat="1" applyFont="1" applyFill="1" applyBorder="1" applyAlignment="1">
      <alignment horizontal="right"/>
    </xf>
    <xf numFmtId="3" fontId="11" fillId="0" borderId="3" xfId="0" applyNumberFormat="1" applyFont="1" applyFill="1" applyBorder="1" applyAlignment="1">
      <alignment horizontal="right"/>
    </xf>
    <xf numFmtId="41" fontId="8" fillId="0" borderId="139" xfId="0" applyNumberFormat="1" applyFont="1" applyFill="1" applyBorder="1"/>
    <xf numFmtId="4" fontId="11" fillId="5" borderId="15" xfId="0" applyNumberFormat="1" applyFont="1" applyFill="1" applyBorder="1" applyAlignment="1">
      <alignment horizontal="left"/>
    </xf>
    <xf numFmtId="0" fontId="11" fillId="5" borderId="58" xfId="0" applyFont="1" applyFill="1" applyBorder="1" applyAlignment="1">
      <alignment horizontal="left"/>
    </xf>
    <xf numFmtId="41" fontId="8" fillId="5" borderId="98" xfId="0" applyNumberFormat="1" applyFont="1" applyFill="1" applyBorder="1"/>
    <xf numFmtId="3" fontId="11" fillId="0" borderId="5" xfId="0" applyNumberFormat="1" applyFont="1" applyFill="1" applyBorder="1" applyAlignment="1">
      <alignment horizontal="right" vertical="center"/>
    </xf>
    <xf numFmtId="3" fontId="11" fillId="0" borderId="18" xfId="0" applyNumberFormat="1" applyFont="1" applyFill="1" applyBorder="1" applyAlignment="1">
      <alignment horizontal="right"/>
    </xf>
    <xf numFmtId="3" fontId="11" fillId="0" borderId="6" xfId="0" applyNumberFormat="1" applyFont="1" applyFill="1" applyBorder="1" applyAlignment="1">
      <alignment horizontal="right"/>
    </xf>
    <xf numFmtId="41" fontId="8" fillId="0" borderId="137" xfId="0" applyNumberFormat="1" applyFont="1" applyFill="1" applyBorder="1"/>
    <xf numFmtId="41" fontId="107" fillId="5" borderId="50" xfId="0" applyNumberFormat="1" applyFont="1" applyFill="1" applyBorder="1"/>
    <xf numFmtId="3" fontId="135" fillId="5" borderId="0" xfId="0" applyNumberFormat="1" applyFont="1" applyFill="1"/>
    <xf numFmtId="0" fontId="135" fillId="0" borderId="0" xfId="0" applyFont="1"/>
    <xf numFmtId="3" fontId="16" fillId="0" borderId="0" xfId="0" applyNumberFormat="1" applyFont="1" applyFill="1" applyBorder="1" applyAlignment="1">
      <alignment horizontal="right" vertical="center"/>
    </xf>
    <xf numFmtId="0" fontId="134"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center" wrapText="1"/>
    </xf>
    <xf numFmtId="0" fontId="132" fillId="5" borderId="53" xfId="0" applyNumberFormat="1" applyFont="1" applyFill="1" applyBorder="1" applyAlignment="1">
      <alignment horizontal="center" wrapText="1"/>
    </xf>
    <xf numFmtId="3" fontId="2" fillId="5" borderId="156" xfId="0" applyNumberFormat="1" applyFont="1" applyFill="1" applyBorder="1"/>
    <xf numFmtId="3" fontId="2" fillId="5" borderId="58" xfId="0" applyNumberFormat="1" applyFont="1" applyFill="1" applyBorder="1"/>
    <xf numFmtId="0" fontId="3" fillId="79" borderId="146" xfId="0" applyNumberFormat="1" applyFont="1" applyFill="1" applyBorder="1" applyAlignment="1">
      <alignment horizontal="center" wrapText="1"/>
    </xf>
    <xf numFmtId="0" fontId="0" fillId="79" borderId="158" xfId="0" applyFill="1" applyBorder="1"/>
    <xf numFmtId="3" fontId="32" fillId="79" borderId="147" xfId="0" applyNumberFormat="1" applyFont="1" applyFill="1" applyBorder="1"/>
    <xf numFmtId="0" fontId="122" fillId="79" borderId="158" xfId="0" applyFont="1" applyFill="1" applyBorder="1"/>
    <xf numFmtId="3" fontId="32" fillId="79" borderId="159" xfId="0" applyNumberFormat="1" applyFont="1" applyFill="1" applyBorder="1"/>
    <xf numFmtId="3" fontId="32" fillId="79" borderId="160" xfId="0" applyNumberFormat="1" applyFont="1" applyFill="1" applyBorder="1"/>
    <xf numFmtId="3" fontId="32" fillId="79" borderId="161" xfId="0" applyNumberFormat="1" applyFont="1" applyFill="1" applyBorder="1"/>
    <xf numFmtId="3" fontId="114" fillId="79" borderId="146" xfId="0" applyNumberFormat="1" applyFont="1" applyFill="1" applyBorder="1"/>
    <xf numFmtId="3" fontId="123" fillId="79" borderId="159" xfId="0" applyNumberFormat="1" applyFont="1" applyFill="1" applyBorder="1"/>
    <xf numFmtId="3" fontId="123" fillId="79" borderId="160" xfId="0" applyNumberFormat="1" applyFont="1" applyFill="1" applyBorder="1"/>
    <xf numFmtId="3" fontId="123" fillId="79" borderId="161" xfId="0" applyNumberFormat="1" applyFont="1" applyFill="1" applyBorder="1"/>
    <xf numFmtId="3" fontId="32" fillId="79" borderId="146" xfId="0" applyNumberFormat="1" applyFont="1" applyFill="1" applyBorder="1"/>
    <xf numFmtId="0" fontId="117" fillId="0" borderId="0" xfId="0" applyFont="1" applyAlignment="1">
      <alignment horizontal="center" vertical="center" wrapText="1"/>
    </xf>
    <xf numFmtId="0" fontId="0" fillId="0" borderId="0" xfId="0" applyAlignment="1">
      <alignment horizontal="center" vertical="center" wrapText="1"/>
    </xf>
    <xf numFmtId="0" fontId="116" fillId="0" borderId="53" xfId="0" applyFont="1" applyBorder="1" applyAlignment="1">
      <alignment horizontal="center"/>
    </xf>
    <xf numFmtId="0" fontId="116" fillId="0" borderId="54" xfId="0" applyFont="1" applyBorder="1" applyAlignment="1">
      <alignment horizontal="center"/>
    </xf>
    <xf numFmtId="0" fontId="116" fillId="0" borderId="55" xfId="0" applyFont="1" applyBorder="1" applyAlignment="1">
      <alignment horizontal="center"/>
    </xf>
    <xf numFmtId="0" fontId="117" fillId="0" borderId="0" xfId="0" applyFont="1" applyAlignment="1">
      <alignment horizontal="center" wrapText="1"/>
    </xf>
    <xf numFmtId="0" fontId="16" fillId="5" borderId="11" xfId="0" applyFont="1" applyFill="1" applyBorder="1" applyAlignment="1">
      <alignment horizontal="center"/>
    </xf>
    <xf numFmtId="0" fontId="0" fillId="0" borderId="3" xfId="0" applyBorder="1" applyAlignment="1">
      <alignment horizontal="center"/>
    </xf>
    <xf numFmtId="0" fontId="16" fillId="5" borderId="2" xfId="0" applyFont="1" applyFill="1" applyBorder="1" applyAlignment="1">
      <alignment horizontal="right"/>
    </xf>
    <xf numFmtId="0" fontId="0" fillId="0" borderId="10" xfId="0" applyBorder="1" applyAlignment="1"/>
    <xf numFmtId="0" fontId="0" fillId="0" borderId="3" xfId="0" applyBorder="1" applyAlignment="1"/>
    <xf numFmtId="0" fontId="16" fillId="5" borderId="5" xfId="0" applyFont="1" applyFill="1" applyBorder="1" applyAlignment="1">
      <alignment horizontal="right"/>
    </xf>
    <xf numFmtId="0" fontId="0" fillId="0" borderId="18" xfId="0" applyBorder="1" applyAlignment="1"/>
    <xf numFmtId="0" fontId="0" fillId="0" borderId="6" xfId="0" applyBorder="1" applyAlignment="1"/>
    <xf numFmtId="0" fontId="16" fillId="5" borderId="21" xfId="0" applyFont="1" applyFill="1" applyBorder="1" applyAlignment="1">
      <alignment horizontal="center"/>
    </xf>
    <xf numFmtId="0" fontId="0" fillId="0" borderId="6" xfId="0" applyBorder="1" applyAlignment="1">
      <alignment horizontal="center"/>
    </xf>
    <xf numFmtId="3" fontId="16" fillId="5" borderId="50" xfId="0" applyNumberFormat="1" applyFont="1" applyFill="1" applyBorder="1" applyAlignment="1">
      <alignment horizontal="right" wrapText="1"/>
    </xf>
    <xf numFmtId="0" fontId="16" fillId="0" borderId="50" xfId="0" applyFont="1" applyBorder="1" applyAlignment="1">
      <alignment horizontal="right" wrapText="1"/>
    </xf>
    <xf numFmtId="0" fontId="16" fillId="0" borderId="50" xfId="0" applyFont="1" applyBorder="1" applyAlignment="1"/>
    <xf numFmtId="0" fontId="16" fillId="0" borderId="50" xfId="0" applyFont="1" applyBorder="1" applyAlignment="1">
      <alignment wrapText="1"/>
    </xf>
    <xf numFmtId="0" fontId="3" fillId="0" borderId="50" xfId="0" applyNumberFormat="1" applyFont="1" applyFill="1" applyBorder="1" applyAlignment="1">
      <alignment horizontal="center" wrapText="1"/>
    </xf>
    <xf numFmtId="0" fontId="0" fillId="0" borderId="50" xfId="0" applyFill="1" applyBorder="1" applyAlignment="1"/>
    <xf numFmtId="0" fontId="0" fillId="0" borderId="50" xfId="0" applyBorder="1" applyAlignment="1"/>
    <xf numFmtId="3" fontId="16" fillId="0" borderId="50" xfId="0" applyNumberFormat="1" applyFont="1" applyBorder="1" applyAlignment="1"/>
    <xf numFmtId="0" fontId="8" fillId="0" borderId="142" xfId="0" applyFont="1" applyFill="1" applyBorder="1" applyAlignment="1">
      <alignment horizontal="center"/>
    </xf>
    <xf numFmtId="0" fontId="8" fillId="0" borderId="143" xfId="0" applyFont="1" applyFill="1" applyBorder="1" applyAlignment="1">
      <alignment horizontal="center"/>
    </xf>
    <xf numFmtId="0" fontId="8" fillId="0" borderId="144" xfId="0" applyFont="1" applyFill="1" applyBorder="1" applyAlignment="1">
      <alignment horizontal="center"/>
    </xf>
    <xf numFmtId="0" fontId="10" fillId="0" borderId="50" xfId="0" applyFont="1" applyBorder="1" applyAlignment="1">
      <alignment horizontal="right"/>
    </xf>
    <xf numFmtId="3" fontId="8" fillId="5" borderId="73" xfId="0" applyNumberFormat="1" applyFont="1" applyFill="1" applyBorder="1" applyAlignment="1">
      <alignment horizontal="center" vertical="center"/>
    </xf>
    <xf numFmtId="0" fontId="8" fillId="0" borderId="73" xfId="0" applyFont="1" applyBorder="1" applyAlignment="1">
      <alignment vertical="center"/>
    </xf>
    <xf numFmtId="0" fontId="8" fillId="0" borderId="75" xfId="0" applyFont="1" applyBorder="1" applyAlignment="1">
      <alignment vertical="center"/>
    </xf>
    <xf numFmtId="0" fontId="10" fillId="0" borderId="50" xfId="0" applyFont="1" applyBorder="1" applyAlignment="1">
      <alignment horizontal="center" wrapText="1"/>
    </xf>
    <xf numFmtId="0" fontId="0" fillId="0" borderId="50" xfId="0" applyBorder="1" applyAlignment="1">
      <alignment horizontal="center"/>
    </xf>
    <xf numFmtId="0" fontId="10" fillId="5" borderId="50" xfId="0" applyFont="1" applyFill="1" applyBorder="1" applyAlignment="1">
      <alignment horizontal="center" wrapText="1"/>
    </xf>
    <xf numFmtId="0" fontId="111" fillId="0" borderId="50" xfId="0" applyFont="1" applyBorder="1" applyAlignment="1"/>
    <xf numFmtId="3" fontId="16" fillId="5" borderId="59" xfId="0" applyNumberFormat="1" applyFont="1" applyFill="1" applyBorder="1" applyAlignment="1">
      <alignment horizontal="right"/>
    </xf>
    <xf numFmtId="0" fontId="0" fillId="0" borderId="14" xfId="0" applyBorder="1" applyAlignment="1"/>
    <xf numFmtId="0" fontId="0" fillId="0" borderId="52" xfId="0" applyBorder="1" applyAlignment="1"/>
    <xf numFmtId="0" fontId="16" fillId="5" borderId="26" xfId="0" applyFont="1" applyFill="1" applyBorder="1" applyAlignment="1">
      <alignment horizontal="center"/>
    </xf>
    <xf numFmtId="0" fontId="0" fillId="0" borderId="9" xfId="0" applyBorder="1" applyAlignment="1">
      <alignment horizontal="center"/>
    </xf>
    <xf numFmtId="0" fontId="16" fillId="5" borderId="2" xfId="0" applyFont="1" applyFill="1" applyBorder="1" applyAlignment="1">
      <alignment horizontal="right" wrapText="1"/>
    </xf>
    <xf numFmtId="0" fontId="0" fillId="0" borderId="10" xfId="0" applyBorder="1" applyAlignment="1">
      <alignment wrapText="1"/>
    </xf>
    <xf numFmtId="0" fontId="28" fillId="0" borderId="142" xfId="0" applyFont="1" applyBorder="1" applyAlignment="1">
      <alignment horizontal="center" vertical="center"/>
    </xf>
    <xf numFmtId="0" fontId="28" fillId="0" borderId="143" xfId="0" applyFont="1" applyBorder="1" applyAlignment="1">
      <alignment horizontal="center" vertical="center"/>
    </xf>
    <xf numFmtId="0" fontId="111" fillId="0" borderId="144" xfId="0" applyFont="1" applyBorder="1" applyAlignment="1">
      <alignment horizontal="center" vertical="center"/>
    </xf>
    <xf numFmtId="0" fontId="28" fillId="0" borderId="61" xfId="0" applyFont="1" applyBorder="1" applyAlignment="1">
      <alignment horizontal="center"/>
    </xf>
    <xf numFmtId="0" fontId="28" fillId="0" borderId="62" xfId="0" applyFont="1" applyBorder="1" applyAlignment="1">
      <alignment horizontal="center"/>
    </xf>
    <xf numFmtId="0" fontId="111" fillId="0" borderId="63" xfId="0" applyFont="1" applyBorder="1" applyAlignment="1">
      <alignment horizontal="center"/>
    </xf>
    <xf numFmtId="0" fontId="28" fillId="5" borderId="62" xfId="0" applyFont="1" applyFill="1" applyBorder="1" applyAlignment="1">
      <alignment horizontal="center"/>
    </xf>
    <xf numFmtId="0" fontId="111" fillId="5" borderId="62" xfId="0" applyFont="1" applyFill="1" applyBorder="1" applyAlignment="1">
      <alignment horizontal="center"/>
    </xf>
    <xf numFmtId="0" fontId="111" fillId="5" borderId="63" xfId="0" applyFont="1" applyFill="1" applyBorder="1" applyAlignment="1">
      <alignment horizontal="center"/>
    </xf>
    <xf numFmtId="3" fontId="113" fillId="5" borderId="73" xfId="0" applyNumberFormat="1" applyFont="1" applyFill="1" applyBorder="1" applyAlignment="1">
      <alignment horizontal="center" vertical="center"/>
    </xf>
    <xf numFmtId="0" fontId="119" fillId="0" borderId="73" xfId="0" applyFont="1" applyBorder="1" applyAlignment="1">
      <alignment vertical="center"/>
    </xf>
    <xf numFmtId="0" fontId="119" fillId="0" borderId="75" xfId="0" applyFont="1" applyBorder="1" applyAlignment="1">
      <alignment vertical="center"/>
    </xf>
    <xf numFmtId="0" fontId="16" fillId="0" borderId="5" xfId="0" applyFont="1" applyBorder="1" applyAlignment="1">
      <alignment horizontal="right"/>
    </xf>
    <xf numFmtId="0" fontId="16" fillId="0" borderId="18" xfId="0" applyFont="1" applyBorder="1" applyAlignment="1">
      <alignment horizontal="right"/>
    </xf>
    <xf numFmtId="0" fontId="3" fillId="5" borderId="64" xfId="0" applyNumberFormat="1" applyFont="1" applyFill="1" applyBorder="1" applyAlignment="1">
      <alignment horizontal="center" wrapText="1"/>
    </xf>
    <xf numFmtId="0" fontId="0" fillId="0" borderId="64" xfId="0" applyBorder="1" applyAlignment="1"/>
    <xf numFmtId="3" fontId="16" fillId="5" borderId="7" xfId="0" applyNumberFormat="1" applyFont="1" applyFill="1" applyBorder="1" applyAlignment="1">
      <alignment horizontal="right" wrapText="1"/>
    </xf>
    <xf numFmtId="0" fontId="16" fillId="0" borderId="8" xfId="0" applyFont="1" applyBorder="1" applyAlignment="1">
      <alignment horizontal="right" wrapText="1"/>
    </xf>
    <xf numFmtId="0" fontId="16" fillId="0" borderId="8" xfId="0" applyFont="1" applyBorder="1" applyAlignment="1"/>
    <xf numFmtId="0" fontId="16" fillId="0" borderId="2" xfId="0" applyFont="1" applyBorder="1" applyAlignment="1">
      <alignment wrapText="1"/>
    </xf>
    <xf numFmtId="0" fontId="16" fillId="0" borderId="10" xfId="0" applyFont="1" applyBorder="1" applyAlignment="1">
      <alignment wrapText="1"/>
    </xf>
    <xf numFmtId="0" fontId="16" fillId="0" borderId="10" xfId="0" applyFont="1" applyBorder="1" applyAlignment="1"/>
    <xf numFmtId="3" fontId="16" fillId="0" borderId="9" xfId="0" applyNumberFormat="1" applyFont="1" applyBorder="1" applyAlignment="1"/>
    <xf numFmtId="0" fontId="16" fillId="0" borderId="3" xfId="0" applyFont="1" applyBorder="1" applyAlignment="1"/>
    <xf numFmtId="3" fontId="16" fillId="5" borderId="2" xfId="0" applyNumberFormat="1" applyFont="1" applyFill="1" applyBorder="1" applyAlignment="1">
      <alignment horizontal="right" wrapText="1"/>
    </xf>
    <xf numFmtId="0" fontId="16" fillId="0" borderId="10" xfId="0" applyFont="1" applyBorder="1" applyAlignment="1">
      <alignment horizontal="right" wrapText="1"/>
    </xf>
    <xf numFmtId="0" fontId="117" fillId="0" borderId="61" xfId="0" applyFont="1" applyBorder="1" applyAlignment="1">
      <alignment horizontal="center"/>
    </xf>
    <xf numFmtId="0" fontId="117" fillId="0" borderId="62" xfId="0" applyFont="1" applyBorder="1" applyAlignment="1">
      <alignment horizontal="center"/>
    </xf>
    <xf numFmtId="0" fontId="117" fillId="0" borderId="63" xfId="0" applyFont="1" applyBorder="1" applyAlignment="1">
      <alignment horizontal="center"/>
    </xf>
    <xf numFmtId="3" fontId="16" fillId="0" borderId="3" xfId="0" applyNumberFormat="1" applyFont="1" applyBorder="1" applyAlignment="1"/>
    <xf numFmtId="0" fontId="8" fillId="5" borderId="50" xfId="0" applyFont="1" applyFill="1" applyBorder="1" applyAlignment="1">
      <alignment horizontal="center"/>
    </xf>
    <xf numFmtId="0" fontId="8" fillId="5" borderId="53" xfId="0" applyFont="1" applyFill="1" applyBorder="1" applyAlignment="1">
      <alignment horizontal="center"/>
    </xf>
    <xf numFmtId="3" fontId="107" fillId="5" borderId="0" xfId="0" applyNumberFormat="1" applyFont="1" applyFill="1" applyAlignment="1">
      <alignment wrapText="1"/>
    </xf>
    <xf numFmtId="0" fontId="0" fillId="0" borderId="0" xfId="0" applyAlignment="1"/>
    <xf numFmtId="3" fontId="135" fillId="5" borderId="0" xfId="0" applyNumberFormat="1" applyFont="1" applyFill="1" applyAlignment="1">
      <alignment horizontal="center" vertical="center" wrapText="1"/>
    </xf>
    <xf numFmtId="0" fontId="135" fillId="0" borderId="0" xfId="0" applyFont="1" applyAlignment="1">
      <alignment horizontal="center" wrapText="1"/>
    </xf>
    <xf numFmtId="0" fontId="139" fillId="0" borderId="0" xfId="0" applyFont="1" applyAlignment="1">
      <alignment horizontal="center" wrapText="1"/>
    </xf>
    <xf numFmtId="0" fontId="27" fillId="0" borderId="0" xfId="0" applyFont="1" applyAlignment="1">
      <alignment vertical="center"/>
    </xf>
    <xf numFmtId="0" fontId="11" fillId="0" borderId="0" xfId="0" applyFont="1" applyAlignment="1">
      <alignment vertical="center"/>
    </xf>
    <xf numFmtId="0" fontId="8" fillId="0" borderId="53" xfId="0" applyFont="1" applyBorder="1" applyAlignment="1">
      <alignment horizontal="right"/>
    </xf>
    <xf numFmtId="0" fontId="0" fillId="0" borderId="55" xfId="0" applyBorder="1" applyAlignment="1">
      <alignment horizontal="right"/>
    </xf>
    <xf numFmtId="0" fontId="107" fillId="0" borderId="0" xfId="0" applyFont="1" applyAlignment="1">
      <alignment horizontal="left" wrapText="1"/>
    </xf>
    <xf numFmtId="0" fontId="20" fillId="0" borderId="0" xfId="0" applyFont="1" applyAlignment="1">
      <alignment horizontal="left" wrapText="1"/>
    </xf>
    <xf numFmtId="0" fontId="135" fillId="0" borderId="61" xfId="0" applyFont="1" applyBorder="1" applyAlignment="1">
      <alignment horizontal="center" vertical="center" wrapText="1"/>
    </xf>
    <xf numFmtId="0" fontId="135" fillId="0" borderId="62" xfId="0" applyFont="1" applyBorder="1" applyAlignment="1">
      <alignment horizontal="center" vertical="center" wrapText="1"/>
    </xf>
    <xf numFmtId="0" fontId="140" fillId="0" borderId="62" xfId="0" applyFont="1" applyBorder="1" applyAlignment="1"/>
    <xf numFmtId="0" fontId="139" fillId="0" borderId="63" xfId="0" applyFont="1" applyBorder="1" applyAlignment="1"/>
    <xf numFmtId="0" fontId="16" fillId="0" borderId="53" xfId="0" applyFont="1" applyBorder="1" applyAlignment="1">
      <alignment horizontal="center"/>
    </xf>
    <xf numFmtId="0" fontId="16" fillId="0" borderId="54" xfId="0" applyFont="1" applyBorder="1" applyAlignment="1">
      <alignment horizontal="center"/>
    </xf>
    <xf numFmtId="0" fontId="16" fillId="0" borderId="55" xfId="0" applyFont="1" applyBorder="1" applyAlignment="1">
      <alignment horizontal="center"/>
    </xf>
    <xf numFmtId="0" fontId="109" fillId="0" borderId="57" xfId="0" applyFont="1" applyBorder="1" applyAlignment="1">
      <alignment horizontal="right" wrapText="1"/>
    </xf>
    <xf numFmtId="0" fontId="110" fillId="0" borderId="57" xfId="0" applyFont="1" applyBorder="1" applyAlignment="1">
      <alignment horizontal="right" wrapText="1"/>
    </xf>
    <xf numFmtId="0" fontId="10" fillId="3" borderId="50" xfId="0" applyFont="1" applyFill="1" applyBorder="1" applyAlignment="1">
      <alignment horizontal="center"/>
    </xf>
    <xf numFmtId="3" fontId="141" fillId="0" borderId="0" xfId="0" applyNumberFormat="1" applyFont="1" applyAlignment="1">
      <alignment horizontal="center" wrapText="1"/>
    </xf>
    <xf numFmtId="0" fontId="107" fillId="0" borderId="0" xfId="0" applyFont="1" applyAlignment="1">
      <alignment wrapText="1"/>
    </xf>
    <xf numFmtId="0" fontId="138" fillId="0" borderId="0" xfId="0" applyFont="1" applyAlignment="1"/>
  </cellXfs>
  <cellStyles count="967">
    <cellStyle name=" 1" xfId="880"/>
    <cellStyle name="0.0" xfId="10"/>
    <cellStyle name="1. izcēlums" xfId="881"/>
    <cellStyle name="2. izcēlums 2" xfId="882"/>
    <cellStyle name="20% - Accent1 2" xfId="11"/>
    <cellStyle name="20% - Accent1 2 2" xfId="12"/>
    <cellStyle name="20% - Accent1 2 3" xfId="13"/>
    <cellStyle name="20% - Accent2 2" xfId="14"/>
    <cellStyle name="20% - Accent2 2 2" xfId="15"/>
    <cellStyle name="20% - Accent2 2 3" xfId="16"/>
    <cellStyle name="20% - Accent3 2" xfId="17"/>
    <cellStyle name="20% - Accent3 2 2" xfId="18"/>
    <cellStyle name="20% - Accent3 2 3" xfId="19"/>
    <cellStyle name="20% - Accent4 2" xfId="20"/>
    <cellStyle name="20% - Accent4 2 2" xfId="21"/>
    <cellStyle name="20% - Accent4 2 3" xfId="22"/>
    <cellStyle name="20% - Accent5 2" xfId="23"/>
    <cellStyle name="20% - Accent5 2 2" xfId="24"/>
    <cellStyle name="20% - Accent5 2 3" xfId="25"/>
    <cellStyle name="20% - Accent6 2" xfId="26"/>
    <cellStyle name="20% - Accent6 2 2" xfId="27"/>
    <cellStyle name="20% - Accent6 2 3" xfId="28"/>
    <cellStyle name="20% no 1. izcēluma" xfId="883"/>
    <cellStyle name="20% no 2. izcēluma" xfId="884"/>
    <cellStyle name="20% no 3. izcēluma" xfId="885"/>
    <cellStyle name="20% no 4. izcēluma" xfId="886"/>
    <cellStyle name="20% no 5. izcēluma" xfId="887"/>
    <cellStyle name="20% no 6. izcēluma" xfId="888"/>
    <cellStyle name="3. izcēlums  2" xfId="889"/>
    <cellStyle name="4. izcēlums 2" xfId="890"/>
    <cellStyle name="40% - Accent1 2" xfId="29"/>
    <cellStyle name="40% - Accent1 2 2" xfId="30"/>
    <cellStyle name="40% - Accent1 2 3" xfId="31"/>
    <cellStyle name="40% - Accent2 2" xfId="32"/>
    <cellStyle name="40% - Accent2 2 2" xfId="33"/>
    <cellStyle name="40% - Accent2 2 3" xfId="34"/>
    <cellStyle name="40% - Accent3 2" xfId="35"/>
    <cellStyle name="40% - Accent3 2 2" xfId="36"/>
    <cellStyle name="40% - Accent3 2 3" xfId="37"/>
    <cellStyle name="40% - Accent4 2" xfId="38"/>
    <cellStyle name="40% - Accent4 2 2" xfId="39"/>
    <cellStyle name="40% - Accent4 2 3" xfId="40"/>
    <cellStyle name="40% - Accent5 2" xfId="41"/>
    <cellStyle name="40% - Accent5 2 2" xfId="42"/>
    <cellStyle name="40% - Accent5 2 3" xfId="43"/>
    <cellStyle name="40% - Accent6 2" xfId="44"/>
    <cellStyle name="40% - Accent6 2 2" xfId="45"/>
    <cellStyle name="40% - Accent6 2 3" xfId="46"/>
    <cellStyle name="40% no 1. izcēluma" xfId="891"/>
    <cellStyle name="40% no 2. izcēluma" xfId="892"/>
    <cellStyle name="40% no 3. izcēluma" xfId="893"/>
    <cellStyle name="40% no 4. izcēluma" xfId="894"/>
    <cellStyle name="40% no 5. izcēluma" xfId="895"/>
    <cellStyle name="40% no 6. izcēluma" xfId="896"/>
    <cellStyle name="5. izcēlums 2" xfId="897"/>
    <cellStyle name="6. izcēlums 2" xfId="898"/>
    <cellStyle name="60% - Accent1 2" xfId="47"/>
    <cellStyle name="60% - Accent1 2 2" xfId="48"/>
    <cellStyle name="60% - Accent1 2 3" xfId="49"/>
    <cellStyle name="60% - Accent2 2" xfId="50"/>
    <cellStyle name="60% - Accent2 2 2" xfId="51"/>
    <cellStyle name="60% - Accent2 2 3" xfId="52"/>
    <cellStyle name="60% - Accent3 2" xfId="53"/>
    <cellStyle name="60% - Accent3 2 2" xfId="54"/>
    <cellStyle name="60% - Accent3 2 3" xfId="55"/>
    <cellStyle name="60% - Accent4 2" xfId="56"/>
    <cellStyle name="60% - Accent4 2 2" xfId="57"/>
    <cellStyle name="60% - Accent4 2 3" xfId="58"/>
    <cellStyle name="60% - Accent5 2" xfId="59"/>
    <cellStyle name="60% - Accent5 2 2" xfId="60"/>
    <cellStyle name="60% - Accent5 2 3" xfId="61"/>
    <cellStyle name="60% - Accent6 2" xfId="62"/>
    <cellStyle name="60% - Accent6 2 2" xfId="63"/>
    <cellStyle name="60% - Accent6 2 3" xfId="64"/>
    <cellStyle name="60% no 1. izcēluma" xfId="899"/>
    <cellStyle name="60% no 2. izcēluma" xfId="900"/>
    <cellStyle name="60% no 3. izcēluma" xfId="901"/>
    <cellStyle name="60% no 4. izcēluma" xfId="902"/>
    <cellStyle name="60% no 5. izcēluma" xfId="903"/>
    <cellStyle name="60% no 6. izcēluma" xfId="904"/>
    <cellStyle name="Accent1 - 20%" xfId="65"/>
    <cellStyle name="Accent1 - 20% 2" xfId="66"/>
    <cellStyle name="Accent1 - 40%" xfId="67"/>
    <cellStyle name="Accent1 - 40% 2" xfId="68"/>
    <cellStyle name="Accent1 - 60%" xfId="69"/>
    <cellStyle name="Accent1 - 60% 2" xfId="70"/>
    <cellStyle name="Accent1 10" xfId="71"/>
    <cellStyle name="Accent1 11" xfId="72"/>
    <cellStyle name="Accent1 12" xfId="73"/>
    <cellStyle name="Accent1 13" xfId="74"/>
    <cellStyle name="Accent1 14" xfId="75"/>
    <cellStyle name="Accent1 15" xfId="76"/>
    <cellStyle name="Accent1 16" xfId="77"/>
    <cellStyle name="Accent1 17" xfId="78"/>
    <cellStyle name="Accent1 18" xfId="79"/>
    <cellStyle name="Accent1 19" xfId="80"/>
    <cellStyle name="Accent1 2" xfId="81"/>
    <cellStyle name="Accent1 20" xfId="82"/>
    <cellStyle name="Accent1 21" xfId="83"/>
    <cellStyle name="Accent1 22" xfId="84"/>
    <cellStyle name="Accent1 23" xfId="85"/>
    <cellStyle name="Accent1 24" xfId="86"/>
    <cellStyle name="Accent1 25" xfId="87"/>
    <cellStyle name="Accent1 26" xfId="88"/>
    <cellStyle name="Accent1 27" xfId="89"/>
    <cellStyle name="Accent1 28" xfId="90"/>
    <cellStyle name="Accent1 29" xfId="91"/>
    <cellStyle name="Accent1 3" xfId="92"/>
    <cellStyle name="Accent1 30" xfId="93"/>
    <cellStyle name="Accent1 31" xfId="94"/>
    <cellStyle name="Accent1 32" xfId="95"/>
    <cellStyle name="Accent1 33" xfId="96"/>
    <cellStyle name="Accent1 34" xfId="97"/>
    <cellStyle name="Accent1 35" xfId="98"/>
    <cellStyle name="Accent1 36" xfId="99"/>
    <cellStyle name="Accent1 37" xfId="100"/>
    <cellStyle name="Accent1 38" xfId="101"/>
    <cellStyle name="Accent1 39" xfId="102"/>
    <cellStyle name="Accent1 4" xfId="103"/>
    <cellStyle name="Accent1 40" xfId="104"/>
    <cellStyle name="Accent1 41" xfId="105"/>
    <cellStyle name="Accent1 42" xfId="106"/>
    <cellStyle name="Accent1 43" xfId="107"/>
    <cellStyle name="Accent1 44" xfId="108"/>
    <cellStyle name="Accent1 45" xfId="109"/>
    <cellStyle name="Accent1 46" xfId="110"/>
    <cellStyle name="Accent1 5" xfId="111"/>
    <cellStyle name="Accent1 6" xfId="112"/>
    <cellStyle name="Accent1 7" xfId="113"/>
    <cellStyle name="Accent1 8" xfId="114"/>
    <cellStyle name="Accent1 9" xfId="115"/>
    <cellStyle name="Accent2 - 20%" xfId="116"/>
    <cellStyle name="Accent2 - 20% 2" xfId="117"/>
    <cellStyle name="Accent2 - 40%" xfId="118"/>
    <cellStyle name="Accent2 - 40% 2" xfId="119"/>
    <cellStyle name="Accent2 - 60%" xfId="120"/>
    <cellStyle name="Accent2 - 60% 2" xfId="121"/>
    <cellStyle name="Accent2 10" xfId="122"/>
    <cellStyle name="Accent2 11" xfId="123"/>
    <cellStyle name="Accent2 12" xfId="124"/>
    <cellStyle name="Accent2 13" xfId="125"/>
    <cellStyle name="Accent2 14" xfId="126"/>
    <cellStyle name="Accent2 15" xfId="127"/>
    <cellStyle name="Accent2 16" xfId="128"/>
    <cellStyle name="Accent2 17" xfId="129"/>
    <cellStyle name="Accent2 18" xfId="130"/>
    <cellStyle name="Accent2 19" xfId="131"/>
    <cellStyle name="Accent2 2" xfId="132"/>
    <cellStyle name="Accent2 20" xfId="133"/>
    <cellStyle name="Accent2 21" xfId="134"/>
    <cellStyle name="Accent2 22" xfId="135"/>
    <cellStyle name="Accent2 23" xfId="136"/>
    <cellStyle name="Accent2 24" xfId="137"/>
    <cellStyle name="Accent2 25" xfId="138"/>
    <cellStyle name="Accent2 26" xfId="139"/>
    <cellStyle name="Accent2 27" xfId="140"/>
    <cellStyle name="Accent2 28" xfId="141"/>
    <cellStyle name="Accent2 29" xfId="142"/>
    <cellStyle name="Accent2 3" xfId="143"/>
    <cellStyle name="Accent2 30" xfId="144"/>
    <cellStyle name="Accent2 31" xfId="145"/>
    <cellStyle name="Accent2 32" xfId="146"/>
    <cellStyle name="Accent2 33" xfId="147"/>
    <cellStyle name="Accent2 34" xfId="148"/>
    <cellStyle name="Accent2 35" xfId="149"/>
    <cellStyle name="Accent2 36" xfId="150"/>
    <cellStyle name="Accent2 37" xfId="151"/>
    <cellStyle name="Accent2 38" xfId="152"/>
    <cellStyle name="Accent2 39" xfId="153"/>
    <cellStyle name="Accent2 4" xfId="154"/>
    <cellStyle name="Accent2 40" xfId="155"/>
    <cellStyle name="Accent2 41" xfId="156"/>
    <cellStyle name="Accent2 42" xfId="157"/>
    <cellStyle name="Accent2 43" xfId="158"/>
    <cellStyle name="Accent2 44" xfId="159"/>
    <cellStyle name="Accent2 45" xfId="160"/>
    <cellStyle name="Accent2 46" xfId="161"/>
    <cellStyle name="Accent2 5" xfId="162"/>
    <cellStyle name="Accent2 6" xfId="163"/>
    <cellStyle name="Accent2 7" xfId="164"/>
    <cellStyle name="Accent2 8" xfId="165"/>
    <cellStyle name="Accent2 9" xfId="166"/>
    <cellStyle name="Accent3 - 20%" xfId="167"/>
    <cellStyle name="Accent3 - 20% 2" xfId="168"/>
    <cellStyle name="Accent3 - 40%" xfId="169"/>
    <cellStyle name="Accent3 - 40% 2" xfId="170"/>
    <cellStyle name="Accent3 - 60%" xfId="171"/>
    <cellStyle name="Accent3 - 60% 2" xfId="172"/>
    <cellStyle name="Accent3 10" xfId="173"/>
    <cellStyle name="Accent3 11" xfId="174"/>
    <cellStyle name="Accent3 12" xfId="175"/>
    <cellStyle name="Accent3 13" xfId="176"/>
    <cellStyle name="Accent3 14" xfId="177"/>
    <cellStyle name="Accent3 15" xfId="178"/>
    <cellStyle name="Accent3 16" xfId="179"/>
    <cellStyle name="Accent3 17" xfId="180"/>
    <cellStyle name="Accent3 18" xfId="181"/>
    <cellStyle name="Accent3 19" xfId="182"/>
    <cellStyle name="Accent3 2" xfId="183"/>
    <cellStyle name="Accent3 2 2" xfId="184"/>
    <cellStyle name="Accent3 2 3" xfId="185"/>
    <cellStyle name="Accent3 20" xfId="186"/>
    <cellStyle name="Accent3 21" xfId="187"/>
    <cellStyle name="Accent3 22" xfId="188"/>
    <cellStyle name="Accent3 23" xfId="189"/>
    <cellStyle name="Accent3 24" xfId="190"/>
    <cellStyle name="Accent3 25" xfId="191"/>
    <cellStyle name="Accent3 26" xfId="192"/>
    <cellStyle name="Accent3 27" xfId="193"/>
    <cellStyle name="Accent3 28" xfId="194"/>
    <cellStyle name="Accent3 29" xfId="195"/>
    <cellStyle name="Accent3 3" xfId="196"/>
    <cellStyle name="Accent3 30" xfId="197"/>
    <cellStyle name="Accent3 31" xfId="198"/>
    <cellStyle name="Accent3 32" xfId="199"/>
    <cellStyle name="Accent3 33" xfId="200"/>
    <cellStyle name="Accent3 34" xfId="201"/>
    <cellStyle name="Accent3 35" xfId="202"/>
    <cellStyle name="Accent3 36" xfId="203"/>
    <cellStyle name="Accent3 37" xfId="204"/>
    <cellStyle name="Accent3 38" xfId="205"/>
    <cellStyle name="Accent3 39" xfId="206"/>
    <cellStyle name="Accent3 4" xfId="207"/>
    <cellStyle name="Accent3 4 2" xfId="951"/>
    <cellStyle name="Accent3 40" xfId="208"/>
    <cellStyle name="Accent3 41" xfId="209"/>
    <cellStyle name="Accent3 42" xfId="210"/>
    <cellStyle name="Accent3 43" xfId="211"/>
    <cellStyle name="Accent3 44" xfId="212"/>
    <cellStyle name="Accent3 45" xfId="213"/>
    <cellStyle name="Accent3 46" xfId="214"/>
    <cellStyle name="Accent3 5" xfId="215"/>
    <cellStyle name="Accent3 6" xfId="216"/>
    <cellStyle name="Accent3 7" xfId="217"/>
    <cellStyle name="Accent3 8" xfId="218"/>
    <cellStyle name="Accent3 9" xfId="219"/>
    <cellStyle name="Accent4 - 20%" xfId="220"/>
    <cellStyle name="Accent4 - 20% 2" xfId="221"/>
    <cellStyle name="Accent4 - 40%" xfId="222"/>
    <cellStyle name="Accent4 - 40% 2" xfId="223"/>
    <cellStyle name="Accent4 - 60%" xfId="224"/>
    <cellStyle name="Accent4 - 60% 2" xfId="225"/>
    <cellStyle name="Accent4 10" xfId="226"/>
    <cellStyle name="Accent4 11" xfId="227"/>
    <cellStyle name="Accent4 12" xfId="228"/>
    <cellStyle name="Accent4 13" xfId="229"/>
    <cellStyle name="Accent4 14" xfId="230"/>
    <cellStyle name="Accent4 15" xfId="231"/>
    <cellStyle name="Accent4 16" xfId="232"/>
    <cellStyle name="Accent4 17" xfId="233"/>
    <cellStyle name="Accent4 18" xfId="234"/>
    <cellStyle name="Accent4 19" xfId="235"/>
    <cellStyle name="Accent4 2" xfId="236"/>
    <cellStyle name="Accent4 2 2" xfId="237"/>
    <cellStyle name="Accent4 2 3" xfId="238"/>
    <cellStyle name="Accent4 20" xfId="239"/>
    <cellStyle name="Accent4 21" xfId="240"/>
    <cellStyle name="Accent4 22" xfId="241"/>
    <cellStyle name="Accent4 23" xfId="242"/>
    <cellStyle name="Accent4 24" xfId="243"/>
    <cellStyle name="Accent4 25" xfId="244"/>
    <cellStyle name="Accent4 26" xfId="245"/>
    <cellStyle name="Accent4 27" xfId="246"/>
    <cellStyle name="Accent4 28" xfId="247"/>
    <cellStyle name="Accent4 29" xfId="248"/>
    <cellStyle name="Accent4 3" xfId="249"/>
    <cellStyle name="Accent4 30" xfId="250"/>
    <cellStyle name="Accent4 31" xfId="251"/>
    <cellStyle name="Accent4 32" xfId="252"/>
    <cellStyle name="Accent4 33" xfId="253"/>
    <cellStyle name="Accent4 34" xfId="254"/>
    <cellStyle name="Accent4 35" xfId="255"/>
    <cellStyle name="Accent4 36" xfId="256"/>
    <cellStyle name="Accent4 37" xfId="257"/>
    <cellStyle name="Accent4 38" xfId="258"/>
    <cellStyle name="Accent4 39" xfId="259"/>
    <cellStyle name="Accent4 4" xfId="260"/>
    <cellStyle name="Accent4 4 2" xfId="952"/>
    <cellStyle name="Accent4 40" xfId="261"/>
    <cellStyle name="Accent4 41" xfId="262"/>
    <cellStyle name="Accent4 42" xfId="263"/>
    <cellStyle name="Accent4 43" xfId="264"/>
    <cellStyle name="Accent4 44" xfId="265"/>
    <cellStyle name="Accent4 45" xfId="266"/>
    <cellStyle name="Accent4 46" xfId="267"/>
    <cellStyle name="Accent4 5" xfId="268"/>
    <cellStyle name="Accent4 6" xfId="269"/>
    <cellStyle name="Accent4 7" xfId="270"/>
    <cellStyle name="Accent4 8" xfId="271"/>
    <cellStyle name="Accent4 9" xfId="272"/>
    <cellStyle name="Accent5 - 20%" xfId="273"/>
    <cellStyle name="Accent5 - 20% 2" xfId="274"/>
    <cellStyle name="Accent5 - 40%" xfId="275"/>
    <cellStyle name="Accent5 - 60%" xfId="276"/>
    <cellStyle name="Accent5 - 60% 2" xfId="277"/>
    <cellStyle name="Accent5 10" xfId="278"/>
    <cellStyle name="Accent5 11" xfId="279"/>
    <cellStyle name="Accent5 12" xfId="280"/>
    <cellStyle name="Accent5 13" xfId="281"/>
    <cellStyle name="Accent5 14" xfId="282"/>
    <cellStyle name="Accent5 15" xfId="283"/>
    <cellStyle name="Accent5 16" xfId="284"/>
    <cellStyle name="Accent5 17" xfId="285"/>
    <cellStyle name="Accent5 18" xfId="286"/>
    <cellStyle name="Accent5 19" xfId="287"/>
    <cellStyle name="Accent5 2" xfId="288"/>
    <cellStyle name="Accent5 2 2" xfId="289"/>
    <cellStyle name="Accent5 2 3" xfId="290"/>
    <cellStyle name="Accent5 20" xfId="291"/>
    <cellStyle name="Accent5 21" xfId="292"/>
    <cellStyle name="Accent5 22" xfId="293"/>
    <cellStyle name="Accent5 23" xfId="294"/>
    <cellStyle name="Accent5 24" xfId="295"/>
    <cellStyle name="Accent5 25" xfId="296"/>
    <cellStyle name="Accent5 26" xfId="297"/>
    <cellStyle name="Accent5 27" xfId="298"/>
    <cellStyle name="Accent5 28" xfId="299"/>
    <cellStyle name="Accent5 29" xfId="300"/>
    <cellStyle name="Accent5 3" xfId="301"/>
    <cellStyle name="Accent5 30" xfId="302"/>
    <cellStyle name="Accent5 31" xfId="303"/>
    <cellStyle name="Accent5 32" xfId="304"/>
    <cellStyle name="Accent5 33" xfId="305"/>
    <cellStyle name="Accent5 34" xfId="306"/>
    <cellStyle name="Accent5 35" xfId="307"/>
    <cellStyle name="Accent5 36" xfId="308"/>
    <cellStyle name="Accent5 37" xfId="309"/>
    <cellStyle name="Accent5 38" xfId="310"/>
    <cellStyle name="Accent5 39" xfId="311"/>
    <cellStyle name="Accent5 4" xfId="312"/>
    <cellStyle name="Accent5 4 2" xfId="953"/>
    <cellStyle name="Accent5 40" xfId="313"/>
    <cellStyle name="Accent5 41" xfId="314"/>
    <cellStyle name="Accent5 42" xfId="315"/>
    <cellStyle name="Accent5 43" xfId="316"/>
    <cellStyle name="Accent5 44" xfId="317"/>
    <cellStyle name="Accent5 45" xfId="318"/>
    <cellStyle name="Accent5 46" xfId="319"/>
    <cellStyle name="Accent5 5" xfId="320"/>
    <cellStyle name="Accent5 6" xfId="321"/>
    <cellStyle name="Accent5 7" xfId="322"/>
    <cellStyle name="Accent5 8" xfId="323"/>
    <cellStyle name="Accent5 9" xfId="324"/>
    <cellStyle name="Accent6 - 20%" xfId="325"/>
    <cellStyle name="Accent6 - 40%" xfId="326"/>
    <cellStyle name="Accent6 - 40% 2" xfId="327"/>
    <cellStyle name="Accent6 - 60%" xfId="328"/>
    <cellStyle name="Accent6 - 60% 2" xfId="329"/>
    <cellStyle name="Accent6 10" xfId="330"/>
    <cellStyle name="Accent6 11" xfId="331"/>
    <cellStyle name="Accent6 12" xfId="332"/>
    <cellStyle name="Accent6 13" xfId="333"/>
    <cellStyle name="Accent6 14" xfId="334"/>
    <cellStyle name="Accent6 15" xfId="335"/>
    <cellStyle name="Accent6 16" xfId="336"/>
    <cellStyle name="Accent6 17" xfId="337"/>
    <cellStyle name="Accent6 18" xfId="338"/>
    <cellStyle name="Accent6 19" xfId="339"/>
    <cellStyle name="Accent6 2" xfId="340"/>
    <cellStyle name="Accent6 2 2" xfId="341"/>
    <cellStyle name="Accent6 2 3" xfId="342"/>
    <cellStyle name="Accent6 20" xfId="343"/>
    <cellStyle name="Accent6 21" xfId="344"/>
    <cellStyle name="Accent6 22" xfId="345"/>
    <cellStyle name="Accent6 23" xfId="346"/>
    <cellStyle name="Accent6 24" xfId="347"/>
    <cellStyle name="Accent6 25" xfId="348"/>
    <cellStyle name="Accent6 26" xfId="349"/>
    <cellStyle name="Accent6 27" xfId="350"/>
    <cellStyle name="Accent6 28" xfId="351"/>
    <cellStyle name="Accent6 29" xfId="352"/>
    <cellStyle name="Accent6 3" xfId="353"/>
    <cellStyle name="Accent6 30" xfId="354"/>
    <cellStyle name="Accent6 31" xfId="355"/>
    <cellStyle name="Accent6 32" xfId="356"/>
    <cellStyle name="Accent6 33" xfId="357"/>
    <cellStyle name="Accent6 34" xfId="358"/>
    <cellStyle name="Accent6 35" xfId="359"/>
    <cellStyle name="Accent6 36" xfId="360"/>
    <cellStyle name="Accent6 37" xfId="361"/>
    <cellStyle name="Accent6 38" xfId="362"/>
    <cellStyle name="Accent6 39" xfId="363"/>
    <cellStyle name="Accent6 4" xfId="364"/>
    <cellStyle name="Accent6 4 2" xfId="954"/>
    <cellStyle name="Accent6 40" xfId="365"/>
    <cellStyle name="Accent6 41" xfId="366"/>
    <cellStyle name="Accent6 42" xfId="367"/>
    <cellStyle name="Accent6 43" xfId="368"/>
    <cellStyle name="Accent6 44" xfId="369"/>
    <cellStyle name="Accent6 45" xfId="370"/>
    <cellStyle name="Accent6 46" xfId="371"/>
    <cellStyle name="Accent6 5" xfId="372"/>
    <cellStyle name="Accent6 6" xfId="373"/>
    <cellStyle name="Accent6 7" xfId="374"/>
    <cellStyle name="Accent6 8" xfId="375"/>
    <cellStyle name="Accent6 9" xfId="376"/>
    <cellStyle name="Aprēķināšana 2" xfId="905"/>
    <cellStyle name="Bad 2" xfId="377"/>
    <cellStyle name="Bad 2 2" xfId="378"/>
    <cellStyle name="Bad 2 3" xfId="379"/>
    <cellStyle name="Bad 3" xfId="380"/>
    <cellStyle name="Brīdinājuma teksts 2" xfId="906"/>
    <cellStyle name="Calculation 2" xfId="381"/>
    <cellStyle name="Calculation 2 2" xfId="382"/>
    <cellStyle name="Calculation 2 3" xfId="383"/>
    <cellStyle name="Calculation 2 4" xfId="384"/>
    <cellStyle name="Calculation 3" xfId="385"/>
    <cellStyle name="Check Cell 2" xfId="386"/>
    <cellStyle name="Check Cell 2 2" xfId="387"/>
    <cellStyle name="Check Cell 2 3" xfId="388"/>
    <cellStyle name="Check Cell 3" xfId="389"/>
    <cellStyle name="Comma 2" xfId="390"/>
    <cellStyle name="Comma 2 2" xfId="965"/>
    <cellStyle name="Datumi" xfId="391"/>
    <cellStyle name="Emphasis 1" xfId="392"/>
    <cellStyle name="Emphasis 1 2" xfId="393"/>
    <cellStyle name="Emphasis 2" xfId="394"/>
    <cellStyle name="Emphasis 2 2" xfId="395"/>
    <cellStyle name="Emphasis 3" xfId="396"/>
    <cellStyle name="exo" xfId="397"/>
    <cellStyle name="exo 2" xfId="398"/>
    <cellStyle name="exo 3" xfId="399"/>
    <cellStyle name="Explanatory Text 2" xfId="400"/>
    <cellStyle name="Explanatory Text 2 2" xfId="401"/>
    <cellStyle name="Explanatory Text 2 3" xfId="402"/>
    <cellStyle name="Good 2" xfId="403"/>
    <cellStyle name="Good 2 2" xfId="404"/>
    <cellStyle name="Good 2 3" xfId="405"/>
    <cellStyle name="Good 3" xfId="406"/>
    <cellStyle name="Heading 1 2" xfId="407"/>
    <cellStyle name="Heading 2 2" xfId="408"/>
    <cellStyle name="Heading 2 2 2" xfId="409"/>
    <cellStyle name="Heading 2 2 3" xfId="410"/>
    <cellStyle name="Heading 2 3" xfId="411"/>
    <cellStyle name="Heading 3 2" xfId="412"/>
    <cellStyle name="Heading 3 2 2" xfId="413"/>
    <cellStyle name="Heading 3 2 2 2" xfId="961"/>
    <cellStyle name="Heading 3 2 3" xfId="414"/>
    <cellStyle name="Heading 3 2 4" xfId="955"/>
    <cellStyle name="Heading 3 3" xfId="415"/>
    <cellStyle name="Heading 3 3 2" xfId="962"/>
    <cellStyle name="Heading 4 2" xfId="416"/>
    <cellStyle name="Hyperlink 2" xfId="417"/>
    <cellStyle name="Hyperlink 3" xfId="418"/>
    <cellStyle name="Ievade 2" xfId="907"/>
    <cellStyle name="Input 2" xfId="419"/>
    <cellStyle name="Input 2 2" xfId="420"/>
    <cellStyle name="Input 2 3" xfId="421"/>
    <cellStyle name="Input 2 4" xfId="422"/>
    <cellStyle name="Input 3" xfId="423"/>
    <cellStyle name="Izvade 2" xfId="908"/>
    <cellStyle name="Koefic." xfId="424"/>
    <cellStyle name="Koefic. 2" xfId="425"/>
    <cellStyle name="Koefic. 3" xfId="426"/>
    <cellStyle name="Komats 2" xfId="7"/>
    <cellStyle name="Kopsumma 2" xfId="909"/>
    <cellStyle name="Labs 2" xfId="910"/>
    <cellStyle name="Linked Cell 2" xfId="427"/>
    <cellStyle name="Linked Cell 2 2" xfId="428"/>
    <cellStyle name="Linked Cell 2 3" xfId="429"/>
    <cellStyle name="Linked Cell 3" xfId="430"/>
    <cellStyle name="Neitrāls 2" xfId="911"/>
    <cellStyle name="Neutral 2" xfId="431"/>
    <cellStyle name="Neutral 2 2" xfId="432"/>
    <cellStyle name="Neutral 2 3" xfId="433"/>
    <cellStyle name="Neutral 3" xfId="434"/>
    <cellStyle name="Normal" xfId="0" builtinId="0"/>
    <cellStyle name="Normal 10" xfId="435"/>
    <cellStyle name="Normal 10 2" xfId="436"/>
    <cellStyle name="Normal 10 2 2" xfId="437"/>
    <cellStyle name="Normal 10 3" xfId="438"/>
    <cellStyle name="Normal 10 4" xfId="912"/>
    <cellStyle name="Normal 11" xfId="439"/>
    <cellStyle name="Normal 11 2" xfId="440"/>
    <cellStyle name="Normal 11 2 2" xfId="441"/>
    <cellStyle name="Normal 11 3" xfId="442"/>
    <cellStyle name="Normal 12" xfId="443"/>
    <cellStyle name="Normal 12 2" xfId="444"/>
    <cellStyle name="Normal 12 2 2" xfId="445"/>
    <cellStyle name="Normal 12 3" xfId="446"/>
    <cellStyle name="Normal 13" xfId="447"/>
    <cellStyle name="Normal 13 2" xfId="448"/>
    <cellStyle name="Normal 13 2 2" xfId="449"/>
    <cellStyle name="Normal 13 3" xfId="450"/>
    <cellStyle name="Normal 14" xfId="451"/>
    <cellStyle name="Normal 14 2" xfId="452"/>
    <cellStyle name="Normal 14 2 2" xfId="453"/>
    <cellStyle name="Normal 14 3" xfId="454"/>
    <cellStyle name="Normal 15" xfId="455"/>
    <cellStyle name="Normal 15 2" xfId="456"/>
    <cellStyle name="Normal 15 2 2" xfId="457"/>
    <cellStyle name="Normal 15 3" xfId="458"/>
    <cellStyle name="Normal 16" xfId="459"/>
    <cellStyle name="Normal 16 2" xfId="460"/>
    <cellStyle name="Normal 16 2 2" xfId="461"/>
    <cellStyle name="Normal 16 3" xfId="462"/>
    <cellStyle name="Normal 17" xfId="463"/>
    <cellStyle name="Normal 17 2" xfId="464"/>
    <cellStyle name="Normal 17 3" xfId="465"/>
    <cellStyle name="Normal 18" xfId="466"/>
    <cellStyle name="Normal 18 2" xfId="467"/>
    <cellStyle name="Normal 19" xfId="468"/>
    <cellStyle name="Normal 19 2" xfId="469"/>
    <cellStyle name="Normal 19 3" xfId="470"/>
    <cellStyle name="Normal 2" xfId="1"/>
    <cellStyle name="Normal 2 2" xfId="2"/>
    <cellStyle name="Normal 2 2 2" xfId="472"/>
    <cellStyle name="Normal 2 2 3" xfId="473"/>
    <cellStyle name="Normal 2 3" xfId="474"/>
    <cellStyle name="Normal 2 3 2" xfId="475"/>
    <cellStyle name="Normal 2 4" xfId="476"/>
    <cellStyle name="Normal 2 5" xfId="471"/>
    <cellStyle name="Normal 20" xfId="477"/>
    <cellStyle name="Normal 20 2" xfId="478"/>
    <cellStyle name="Normal 20 2 2" xfId="479"/>
    <cellStyle name="Normal 20 3" xfId="480"/>
    <cellStyle name="Normal 21" xfId="481"/>
    <cellStyle name="Normal 21 2" xfId="482"/>
    <cellStyle name="Normal 21 2 2" xfId="483"/>
    <cellStyle name="Normal 21 3" xfId="484"/>
    <cellStyle name="Normal 22" xfId="485"/>
    <cellStyle name="Normal 22 2" xfId="486"/>
    <cellStyle name="Normal 23" xfId="487"/>
    <cellStyle name="Normal 23 2" xfId="488"/>
    <cellStyle name="Normal 24" xfId="489"/>
    <cellStyle name="Normal 25" xfId="490"/>
    <cellStyle name="Normal 26" xfId="491"/>
    <cellStyle name="Normal 27" xfId="492"/>
    <cellStyle name="Normal 28" xfId="493"/>
    <cellStyle name="Normal 28 3" xfId="494"/>
    <cellStyle name="Normal 29" xfId="495"/>
    <cellStyle name="Normal 3" xfId="3"/>
    <cellStyle name="Normal 3 2" xfId="497"/>
    <cellStyle name="Normal 3 2 2" xfId="913"/>
    <cellStyle name="Normal 3 3" xfId="498"/>
    <cellStyle name="Normal 3 3 2" xfId="499"/>
    <cellStyle name="Normal 3 4" xfId="500"/>
    <cellStyle name="Normal 3 4 2" xfId="501"/>
    <cellStyle name="Normal 3 5" xfId="502"/>
    <cellStyle name="Normal 3 6" xfId="503"/>
    <cellStyle name="Normal 3 7" xfId="496"/>
    <cellStyle name="Normal 30" xfId="504"/>
    <cellStyle name="Normal 31" xfId="505"/>
    <cellStyle name="Normal 32" xfId="506"/>
    <cellStyle name="Normal 33" xfId="507"/>
    <cellStyle name="Normal 34" xfId="879"/>
    <cellStyle name="Normal 34 2" xfId="964"/>
    <cellStyle name="Normal 4" xfId="508"/>
    <cellStyle name="Normal 5" xfId="509"/>
    <cellStyle name="Normal 5 2" xfId="510"/>
    <cellStyle name="Normal 5 2 2" xfId="511"/>
    <cellStyle name="Normal 5 2 3" xfId="512"/>
    <cellStyle name="Normal 5 3" xfId="513"/>
    <cellStyle name="Normal 5 3 2" xfId="514"/>
    <cellStyle name="Normal 5 3 3" xfId="515"/>
    <cellStyle name="Normal 6" xfId="516"/>
    <cellStyle name="Normal 6 2" xfId="517"/>
    <cellStyle name="Normal 7" xfId="518"/>
    <cellStyle name="Normal 7 2" xfId="519"/>
    <cellStyle name="Normal 7 3" xfId="520"/>
    <cellStyle name="Normal 7 3 2" xfId="963"/>
    <cellStyle name="Normal 8" xfId="521"/>
    <cellStyle name="Normal 8 2" xfId="522"/>
    <cellStyle name="Normal 8 2 2" xfId="523"/>
    <cellStyle name="Normal 8 3" xfId="524"/>
    <cellStyle name="Normal 8 4" xfId="914"/>
    <cellStyle name="Normal 9" xfId="525"/>
    <cellStyle name="Normal 9 2" xfId="526"/>
    <cellStyle name="Normal 9 2 2" xfId="527"/>
    <cellStyle name="Normal 9 3" xfId="528"/>
    <cellStyle name="Normal 9 4" xfId="915"/>
    <cellStyle name="Normal_96_97pr_23aug" xfId="9"/>
    <cellStyle name="Nosaukums 2" xfId="916"/>
    <cellStyle name="Note 2" xfId="529"/>
    <cellStyle name="Note 2 2" xfId="530"/>
    <cellStyle name="Note 2 2 2" xfId="531"/>
    <cellStyle name="Note 2 3" xfId="532"/>
    <cellStyle name="Note 2 4" xfId="533"/>
    <cellStyle name="Note 3" xfId="534"/>
    <cellStyle name="Note 4" xfId="535"/>
    <cellStyle name="Note 5" xfId="536"/>
    <cellStyle name="Note 6" xfId="537"/>
    <cellStyle name="Output 2" xfId="538"/>
    <cellStyle name="Output 2 2" xfId="539"/>
    <cellStyle name="Output 2 3" xfId="540"/>
    <cellStyle name="Output 3" xfId="541"/>
    <cellStyle name="Parastais 13" xfId="542"/>
    <cellStyle name="Parastais 2" xfId="543"/>
    <cellStyle name="Parastais 2 2" xfId="544"/>
    <cellStyle name="Parastais 2 3" xfId="545"/>
    <cellStyle name="Parastais 2_FMRik_260209_marts_sad1II.variants" xfId="546"/>
    <cellStyle name="Parastais 3" xfId="547"/>
    <cellStyle name="Parastais 3 2" xfId="917"/>
    <cellStyle name="Parastais 4" xfId="548"/>
    <cellStyle name="Parastais 5" xfId="549"/>
    <cellStyle name="Parastais 6" xfId="550"/>
    <cellStyle name="Parastais_arvalstu_ienemumi_12_05_2005" xfId="551"/>
    <cellStyle name="Parasts 2" xfId="4"/>
    <cellStyle name="Parasts 2 2" xfId="918"/>
    <cellStyle name="Parasts 3" xfId="5"/>
    <cellStyle name="Parasts 3 2" xfId="919"/>
    <cellStyle name="Parasts 3 3" xfId="552"/>
    <cellStyle name="Parasts 4" xfId="553"/>
    <cellStyle name="Parasts 5" xfId="6"/>
    <cellStyle name="Paskaidrojošs teksts 2" xfId="920"/>
    <cellStyle name="Pārbaudes šūna 2" xfId="921"/>
    <cellStyle name="Percent 2" xfId="554"/>
    <cellStyle name="Percent 2 2" xfId="555"/>
    <cellStyle name="Percent 3" xfId="556"/>
    <cellStyle name="Percent 3 2" xfId="557"/>
    <cellStyle name="Percent 4" xfId="558"/>
    <cellStyle name="Percent 5" xfId="966"/>
    <cellStyle name="Pie??m." xfId="559"/>
    <cellStyle name="Pie??m. 2" xfId="560"/>
    <cellStyle name="Pie??m. 3" xfId="561"/>
    <cellStyle name="Pie?æm." xfId="562"/>
    <cellStyle name="Pieņęm." xfId="564"/>
    <cellStyle name="Pieņēm." xfId="563"/>
    <cellStyle name="Piezīme 2" xfId="922"/>
    <cellStyle name="Procenti 2" xfId="8"/>
    <cellStyle name="Saistītā šūna" xfId="923"/>
    <cellStyle name="SAPBEXaggData" xfId="565"/>
    <cellStyle name="SAPBEXaggData 2" xfId="566"/>
    <cellStyle name="SAPBEXaggData 2 2" xfId="567"/>
    <cellStyle name="SAPBEXaggData 2 3" xfId="568"/>
    <cellStyle name="SAPBEXaggData 2 4" xfId="569"/>
    <cellStyle name="SAPBEXaggData 3" xfId="570"/>
    <cellStyle name="SAPBEXaggData 4" xfId="571"/>
    <cellStyle name="SAPBEXaggData 5" xfId="572"/>
    <cellStyle name="SAPBEXaggDataEmph" xfId="573"/>
    <cellStyle name="SAPBEXaggDataEmph 2" xfId="574"/>
    <cellStyle name="SAPBEXaggDataEmph 2 2" xfId="575"/>
    <cellStyle name="SAPBEXaggDataEmph 2 3" xfId="576"/>
    <cellStyle name="SAPBEXaggDataEmph 2 4" xfId="577"/>
    <cellStyle name="SAPBEXaggDataEmph 3" xfId="578"/>
    <cellStyle name="SAPBEXaggDataEmph 4" xfId="924"/>
    <cellStyle name="SAPBEXaggItem" xfId="579"/>
    <cellStyle name="SAPBEXaggItem 2" xfId="580"/>
    <cellStyle name="SAPBEXaggItem 2 2" xfId="581"/>
    <cellStyle name="SAPBEXaggItem 2 3" xfId="582"/>
    <cellStyle name="SAPBEXaggItem 2 4" xfId="583"/>
    <cellStyle name="SAPBEXaggItem 3" xfId="584"/>
    <cellStyle name="SAPBEXaggItem 4" xfId="585"/>
    <cellStyle name="SAPBEXaggItem 5" xfId="586"/>
    <cellStyle name="SAPBEXaggItem 6" xfId="925"/>
    <cellStyle name="SAPBEXaggItemX" xfId="587"/>
    <cellStyle name="SAPBEXaggItemX 2" xfId="588"/>
    <cellStyle name="SAPBEXaggItemX 2 2" xfId="589"/>
    <cellStyle name="SAPBEXaggItemX 2 3" xfId="590"/>
    <cellStyle name="SAPBEXaggItemX 2 4" xfId="591"/>
    <cellStyle name="SAPBEXaggItemX 3" xfId="592"/>
    <cellStyle name="SAPBEXaggItemX 4" xfId="926"/>
    <cellStyle name="SAPBEXchaText" xfId="593"/>
    <cellStyle name="SAPBEXchaText 2" xfId="594"/>
    <cellStyle name="SAPBEXchaText 2 2" xfId="595"/>
    <cellStyle name="SAPBEXchaText 2 3" xfId="596"/>
    <cellStyle name="SAPBEXchaText 3" xfId="597"/>
    <cellStyle name="SAPBEXchaText 3 2" xfId="956"/>
    <cellStyle name="SAPBEXchaText 4" xfId="598"/>
    <cellStyle name="SAPBEXchaText 5" xfId="599"/>
    <cellStyle name="SAPBEXchaText 6" xfId="600"/>
    <cellStyle name="SAPBEXchaText 7" xfId="927"/>
    <cellStyle name="SAPBEXexcBad7" xfId="601"/>
    <cellStyle name="SAPBEXexcBad7 2" xfId="602"/>
    <cellStyle name="SAPBEXexcBad7 2 2" xfId="603"/>
    <cellStyle name="SAPBEXexcBad7 2 3" xfId="604"/>
    <cellStyle name="SAPBEXexcBad7 2 4" xfId="605"/>
    <cellStyle name="SAPBEXexcBad7 3" xfId="606"/>
    <cellStyle name="SAPBEXexcBad8" xfId="607"/>
    <cellStyle name="SAPBEXexcBad8 2" xfId="608"/>
    <cellStyle name="SAPBEXexcBad8 2 2" xfId="609"/>
    <cellStyle name="SAPBEXexcBad8 2 3" xfId="610"/>
    <cellStyle name="SAPBEXexcBad8 2 4" xfId="611"/>
    <cellStyle name="SAPBEXexcBad8 3" xfId="612"/>
    <cellStyle name="SAPBEXexcBad9" xfId="613"/>
    <cellStyle name="SAPBEXexcBad9 2" xfId="614"/>
    <cellStyle name="SAPBEXexcBad9 2 2" xfId="615"/>
    <cellStyle name="SAPBEXexcBad9 2 3" xfId="616"/>
    <cellStyle name="SAPBEXexcBad9 2 4" xfId="617"/>
    <cellStyle name="SAPBEXexcBad9 3" xfId="618"/>
    <cellStyle name="SAPBEXexcCritical4" xfId="619"/>
    <cellStyle name="SAPBEXexcCritical4 2" xfId="620"/>
    <cellStyle name="SAPBEXexcCritical4 2 2" xfId="621"/>
    <cellStyle name="SAPBEXexcCritical4 2 3" xfId="622"/>
    <cellStyle name="SAPBEXexcCritical4 2 4" xfId="623"/>
    <cellStyle name="SAPBEXexcCritical4 3" xfId="624"/>
    <cellStyle name="SAPBEXexcCritical5" xfId="625"/>
    <cellStyle name="SAPBEXexcCritical5 2" xfId="626"/>
    <cellStyle name="SAPBEXexcCritical5 2 2" xfId="627"/>
    <cellStyle name="SAPBEXexcCritical5 2 3" xfId="628"/>
    <cellStyle name="SAPBEXexcCritical5 2 4" xfId="629"/>
    <cellStyle name="SAPBEXexcCritical5 3" xfId="630"/>
    <cellStyle name="SAPBEXexcCritical6" xfId="631"/>
    <cellStyle name="SAPBEXexcCritical6 2" xfId="632"/>
    <cellStyle name="SAPBEXexcCritical6 2 2" xfId="633"/>
    <cellStyle name="SAPBEXexcCritical6 2 3" xfId="634"/>
    <cellStyle name="SAPBEXexcCritical6 2 4" xfId="635"/>
    <cellStyle name="SAPBEXexcCritical6 3" xfId="636"/>
    <cellStyle name="SAPBEXexcGood1" xfId="637"/>
    <cellStyle name="SAPBEXexcGood1 2" xfId="638"/>
    <cellStyle name="SAPBEXexcGood1 2 2" xfId="639"/>
    <cellStyle name="SAPBEXexcGood1 2 3" xfId="640"/>
    <cellStyle name="SAPBEXexcGood1 2 4" xfId="641"/>
    <cellStyle name="SAPBEXexcGood1 3" xfId="642"/>
    <cellStyle name="SAPBEXexcGood2" xfId="643"/>
    <cellStyle name="SAPBEXexcGood2 2" xfId="644"/>
    <cellStyle name="SAPBEXexcGood2 2 2" xfId="645"/>
    <cellStyle name="SAPBEXexcGood2 2 3" xfId="646"/>
    <cellStyle name="SAPBEXexcGood2 2 4" xfId="647"/>
    <cellStyle name="SAPBEXexcGood2 3" xfId="648"/>
    <cellStyle name="SAPBEXexcGood3" xfId="649"/>
    <cellStyle name="SAPBEXexcGood3 2" xfId="650"/>
    <cellStyle name="SAPBEXexcGood3 2 2" xfId="651"/>
    <cellStyle name="SAPBEXexcGood3 2 3" xfId="652"/>
    <cellStyle name="SAPBEXexcGood3 2 4" xfId="653"/>
    <cellStyle name="SAPBEXexcGood3 3" xfId="654"/>
    <cellStyle name="SAPBEXfilterDrill" xfId="655"/>
    <cellStyle name="SAPBEXfilterDrill 2" xfId="656"/>
    <cellStyle name="SAPBEXfilterDrill 2 2" xfId="657"/>
    <cellStyle name="SAPBEXfilterDrill 2 3" xfId="658"/>
    <cellStyle name="SAPBEXfilterDrill 3" xfId="659"/>
    <cellStyle name="SAPBEXfilterItem" xfId="660"/>
    <cellStyle name="SAPBEXfilterItem 2" xfId="661"/>
    <cellStyle name="SAPBEXfilterItem 2 2" xfId="662"/>
    <cellStyle name="SAPBEXfilterItem 2 3" xfId="663"/>
    <cellStyle name="SAPBEXfilterItem 3" xfId="664"/>
    <cellStyle name="SAPBEXfilterItem 4" xfId="665"/>
    <cellStyle name="SAPBEXfilterItem 5" xfId="666"/>
    <cellStyle name="SAPBEXfilterText" xfId="667"/>
    <cellStyle name="SAPBEXfilterText 2" xfId="668"/>
    <cellStyle name="SAPBEXfilterText 2 2" xfId="669"/>
    <cellStyle name="SAPBEXfilterText 2 3" xfId="670"/>
    <cellStyle name="SAPBEXfilterText 3" xfId="671"/>
    <cellStyle name="SAPBEXfilterText 4" xfId="672"/>
    <cellStyle name="SAPBEXfilterText 5" xfId="673"/>
    <cellStyle name="SAPBEXfilterText 6" xfId="674"/>
    <cellStyle name="SAPBEXfilterText 7" xfId="675"/>
    <cellStyle name="SAPBEXfilterText 8" xfId="928"/>
    <cellStyle name="SAPBEXformats" xfId="676"/>
    <cellStyle name="SAPBEXformats 2" xfId="677"/>
    <cellStyle name="SAPBEXformats 2 2" xfId="678"/>
    <cellStyle name="SAPBEXformats 2 3" xfId="679"/>
    <cellStyle name="SAPBEXformats 2 4" xfId="680"/>
    <cellStyle name="SAPBEXformats 3" xfId="681"/>
    <cellStyle name="SAPBEXheaderItem" xfId="682"/>
    <cellStyle name="SAPBEXheaderItem 2" xfId="683"/>
    <cellStyle name="SAPBEXheaderItem 2 2" xfId="684"/>
    <cellStyle name="SAPBEXheaderItem 2 3" xfId="685"/>
    <cellStyle name="SAPBEXheaderItem 3" xfId="686"/>
    <cellStyle name="SAPBEXheaderItem 4" xfId="687"/>
    <cellStyle name="SAPBEXheaderItem 5" xfId="688"/>
    <cellStyle name="SAPBEXheaderItem 6" xfId="689"/>
    <cellStyle name="SAPBEXheaderItem 7" xfId="690"/>
    <cellStyle name="SAPBEXheaderText" xfId="691"/>
    <cellStyle name="SAPBEXheaderText 2" xfId="692"/>
    <cellStyle name="SAPBEXheaderText 2 2" xfId="693"/>
    <cellStyle name="SAPBEXheaderText 2 3" xfId="694"/>
    <cellStyle name="SAPBEXheaderText 3" xfId="695"/>
    <cellStyle name="SAPBEXheaderText 4" xfId="696"/>
    <cellStyle name="SAPBEXheaderText 5" xfId="697"/>
    <cellStyle name="SAPBEXheaderText 6" xfId="698"/>
    <cellStyle name="SAPBEXheaderText 7" xfId="699"/>
    <cellStyle name="SAPBEXheaderText 8" xfId="929"/>
    <cellStyle name="SAPBEXHLevel0" xfId="700"/>
    <cellStyle name="SAPBEXHLevel0 2" xfId="701"/>
    <cellStyle name="SAPBEXHLevel0 2 2" xfId="702"/>
    <cellStyle name="SAPBEXHLevel0 2 2 2" xfId="703"/>
    <cellStyle name="SAPBEXHLevel0 2 3" xfId="704"/>
    <cellStyle name="SAPBEXHLevel0 3" xfId="705"/>
    <cellStyle name="SAPBEXHLevel0 3 2" xfId="706"/>
    <cellStyle name="SAPBEXHLevel0 4" xfId="707"/>
    <cellStyle name="SAPBEXHLevel0 5" xfId="708"/>
    <cellStyle name="SAPBEXHLevel0X" xfId="709"/>
    <cellStyle name="SAPBEXHLevel0X 2" xfId="710"/>
    <cellStyle name="SAPBEXHLevel0X 2 2" xfId="711"/>
    <cellStyle name="SAPBEXHLevel0X 2 2 2" xfId="712"/>
    <cellStyle name="SAPBEXHLevel0X 2 3" xfId="713"/>
    <cellStyle name="SAPBEXHLevel0X 2 4" xfId="714"/>
    <cellStyle name="SAPBEXHLevel0X 3" xfId="715"/>
    <cellStyle name="SAPBEXHLevel0X 4" xfId="716"/>
    <cellStyle name="SAPBEXHLevel0X 5" xfId="717"/>
    <cellStyle name="SAPBEXHLevel0X 6" xfId="718"/>
    <cellStyle name="SAPBEXHLevel0X 7" xfId="719"/>
    <cellStyle name="SAPBEXHLevel0X 8" xfId="930"/>
    <cellStyle name="SAPBEXHLevel1" xfId="720"/>
    <cellStyle name="SAPBEXHLevel1 2" xfId="721"/>
    <cellStyle name="SAPBEXHLevel1 2 2" xfId="722"/>
    <cellStyle name="SAPBEXHLevel1 2 2 2" xfId="723"/>
    <cellStyle name="SAPBEXHLevel1 3" xfId="724"/>
    <cellStyle name="SAPBEXHLevel1 3 2" xfId="725"/>
    <cellStyle name="SAPBEXHLevel1 3 3" xfId="957"/>
    <cellStyle name="SAPBEXHLevel1 4" xfId="726"/>
    <cellStyle name="SAPBEXHLevel1 5" xfId="727"/>
    <cellStyle name="SAPBEXHLevel1X" xfId="728"/>
    <cellStyle name="SAPBEXHLevel1X 2" xfId="729"/>
    <cellStyle name="SAPBEXHLevel1X 2 2" xfId="730"/>
    <cellStyle name="SAPBEXHLevel1X 2 2 2" xfId="731"/>
    <cellStyle name="SAPBEXHLevel1X 2 3" xfId="732"/>
    <cellStyle name="SAPBEXHLevel1X 2 4" xfId="733"/>
    <cellStyle name="SAPBEXHLevel1X 3" xfId="734"/>
    <cellStyle name="SAPBEXHLevel1X 4" xfId="735"/>
    <cellStyle name="SAPBEXHLevel1X 5" xfId="736"/>
    <cellStyle name="SAPBEXHLevel1X 6" xfId="737"/>
    <cellStyle name="SAPBEXHLevel1X 7" xfId="738"/>
    <cellStyle name="SAPBEXHLevel1X 8" xfId="931"/>
    <cellStyle name="SAPBEXHLevel2" xfId="739"/>
    <cellStyle name="SAPBEXHLevel2 2" xfId="740"/>
    <cellStyle name="SAPBEXHLevel2 2 2" xfId="741"/>
    <cellStyle name="SAPBEXHLevel2 2 2 2" xfId="742"/>
    <cellStyle name="SAPBEXHLevel2 3" xfId="743"/>
    <cellStyle name="SAPBEXHLevel2 3 2" xfId="744"/>
    <cellStyle name="SAPBEXHLevel2 3 3" xfId="958"/>
    <cellStyle name="SAPBEXHLevel2 4" xfId="745"/>
    <cellStyle name="SAPBEXHLevel2 5" xfId="746"/>
    <cellStyle name="SAPBEXHLevel2X" xfId="747"/>
    <cellStyle name="SAPBEXHLevel2X 2" xfId="748"/>
    <cellStyle name="SAPBEXHLevel2X 2 2" xfId="749"/>
    <cellStyle name="SAPBEXHLevel2X 2 2 2" xfId="750"/>
    <cellStyle name="SAPBEXHLevel2X 2 3" xfId="751"/>
    <cellStyle name="SAPBEXHLevel2X 2 4" xfId="752"/>
    <cellStyle name="SAPBEXHLevel2X 3" xfId="753"/>
    <cellStyle name="SAPBEXHLevel2X 4" xfId="754"/>
    <cellStyle name="SAPBEXHLevel2X 5" xfId="755"/>
    <cellStyle name="SAPBEXHLevel2X 6" xfId="756"/>
    <cellStyle name="SAPBEXHLevel2X 7" xfId="757"/>
    <cellStyle name="SAPBEXHLevel2X 8" xfId="932"/>
    <cellStyle name="SAPBEXHLevel3" xfId="758"/>
    <cellStyle name="SAPBEXHLevel3 2" xfId="759"/>
    <cellStyle name="SAPBEXHLevel3 2 2" xfId="760"/>
    <cellStyle name="SAPBEXHLevel3 2 2 2" xfId="761"/>
    <cellStyle name="SAPBEXHLevel3 2 3" xfId="934"/>
    <cellStyle name="SAPBEXHLevel3 3" xfId="762"/>
    <cellStyle name="SAPBEXHLevel3 3 2" xfId="763"/>
    <cellStyle name="SAPBEXHLevel3 4" xfId="764"/>
    <cellStyle name="SAPBEXHLevel3 4 2" xfId="959"/>
    <cellStyle name="SAPBEXHLevel3 5" xfId="765"/>
    <cellStyle name="SAPBEXHLevel3 6" xfId="933"/>
    <cellStyle name="SAPBEXHLevel3X" xfId="766"/>
    <cellStyle name="SAPBEXHLevel3X 2" xfId="767"/>
    <cellStyle name="SAPBEXHLevel3X 2 2" xfId="768"/>
    <cellStyle name="SAPBEXHLevel3X 2 2 2" xfId="769"/>
    <cellStyle name="SAPBEXHLevel3X 2 3" xfId="770"/>
    <cellStyle name="SAPBEXHLevel3X 2 4" xfId="771"/>
    <cellStyle name="SAPBEXHLevel3X 3" xfId="772"/>
    <cellStyle name="SAPBEXHLevel3X 4" xfId="773"/>
    <cellStyle name="SAPBEXHLevel3X 5" xfId="774"/>
    <cellStyle name="SAPBEXHLevel3X 6" xfId="775"/>
    <cellStyle name="SAPBEXHLevel3X 7" xfId="776"/>
    <cellStyle name="SAPBEXHLevel3X 8" xfId="935"/>
    <cellStyle name="SAPBEXinputData" xfId="777"/>
    <cellStyle name="SAPBEXinputData 2" xfId="778"/>
    <cellStyle name="SAPBEXinputData 2 2" xfId="779"/>
    <cellStyle name="SAPBEXinputData 2 3" xfId="780"/>
    <cellStyle name="SAPBEXinputData 3" xfId="781"/>
    <cellStyle name="SAPBEXinputData 4" xfId="782"/>
    <cellStyle name="SAPBEXinputData 5" xfId="783"/>
    <cellStyle name="SAPBEXinputData 6" xfId="784"/>
    <cellStyle name="SAPBEXinputData 7" xfId="785"/>
    <cellStyle name="SAPBEXinputData 8" xfId="936"/>
    <cellStyle name="SAPBEXItemHeader" xfId="786"/>
    <cellStyle name="SAPBEXresData" xfId="787"/>
    <cellStyle name="SAPBEXresData 2" xfId="788"/>
    <cellStyle name="SAPBEXresData 2 2" xfId="789"/>
    <cellStyle name="SAPBEXresData 2 3" xfId="790"/>
    <cellStyle name="SAPBEXresData 2 4" xfId="791"/>
    <cellStyle name="SAPBEXresData 3" xfId="792"/>
    <cellStyle name="SAPBEXresData 4" xfId="937"/>
    <cellStyle name="SAPBEXresDataEmph" xfId="793"/>
    <cellStyle name="SAPBEXresDataEmph 2" xfId="794"/>
    <cellStyle name="SAPBEXresDataEmph 2 2" xfId="795"/>
    <cellStyle name="SAPBEXresDataEmph 2 3" xfId="796"/>
    <cellStyle name="SAPBEXresDataEmph 2 4" xfId="797"/>
    <cellStyle name="SAPBEXresDataEmph 3" xfId="798"/>
    <cellStyle name="SAPBEXresDataEmph 4" xfId="938"/>
    <cellStyle name="SAPBEXresItem" xfId="799"/>
    <cellStyle name="SAPBEXresItem 2" xfId="800"/>
    <cellStyle name="SAPBEXresItem 2 2" xfId="801"/>
    <cellStyle name="SAPBEXresItem 2 3" xfId="802"/>
    <cellStyle name="SAPBEXresItem 2 4" xfId="803"/>
    <cellStyle name="SAPBEXresItem 3" xfId="804"/>
    <cellStyle name="SAPBEXresItem 4" xfId="939"/>
    <cellStyle name="SAPBEXresItemX" xfId="805"/>
    <cellStyle name="SAPBEXresItemX 2" xfId="806"/>
    <cellStyle name="SAPBEXresItemX 2 2" xfId="807"/>
    <cellStyle name="SAPBEXresItemX 2 3" xfId="808"/>
    <cellStyle name="SAPBEXresItemX 2 4" xfId="809"/>
    <cellStyle name="SAPBEXresItemX 3" xfId="810"/>
    <cellStyle name="SAPBEXresItemX 4" xfId="940"/>
    <cellStyle name="SAPBEXstdData" xfId="811"/>
    <cellStyle name="SAPBEXstdData 2" xfId="812"/>
    <cellStyle name="SAPBEXstdData 2 2" xfId="813"/>
    <cellStyle name="SAPBEXstdData 2 2 2" xfId="942"/>
    <cellStyle name="SAPBEXstdData 2 3" xfId="941"/>
    <cellStyle name="SAPBEXstdData 3" xfId="814"/>
    <cellStyle name="SAPBEXstdData 4" xfId="815"/>
    <cellStyle name="SAPBEXstdData 5" xfId="816"/>
    <cellStyle name="SAPBEXstdData_2009 g _150609" xfId="817"/>
    <cellStyle name="SAPBEXstdDataEmph" xfId="818"/>
    <cellStyle name="SAPBEXstdDataEmph 2" xfId="819"/>
    <cellStyle name="SAPBEXstdDataEmph 2 2" xfId="820"/>
    <cellStyle name="SAPBEXstdDataEmph 2 3" xfId="821"/>
    <cellStyle name="SAPBEXstdDataEmph 2 4" xfId="822"/>
    <cellStyle name="SAPBEXstdDataEmph 3" xfId="823"/>
    <cellStyle name="SAPBEXstdItem" xfId="824"/>
    <cellStyle name="SAPBEXstdItem 2" xfId="825"/>
    <cellStyle name="SAPBEXstdItem 2 2" xfId="826"/>
    <cellStyle name="SAPBEXstdItem 2 3" xfId="827"/>
    <cellStyle name="SAPBEXstdItem 2 4" xfId="828"/>
    <cellStyle name="SAPBEXstdItem 3" xfId="829"/>
    <cellStyle name="SAPBEXstdItem 3 2" xfId="830"/>
    <cellStyle name="SAPBEXstdItem 3 3" xfId="960"/>
    <cellStyle name="SAPBEXstdItem 4" xfId="831"/>
    <cellStyle name="SAPBEXstdItem 5" xfId="832"/>
    <cellStyle name="SAPBEXstdItem 6" xfId="943"/>
    <cellStyle name="SAPBEXstdItem_FMLikp03_081208_15_aprrez" xfId="833"/>
    <cellStyle name="SAPBEXstdItemX" xfId="834"/>
    <cellStyle name="SAPBEXstdItemX 2" xfId="835"/>
    <cellStyle name="SAPBEXstdItemX 2 2" xfId="836"/>
    <cellStyle name="SAPBEXstdItemX 2 3" xfId="837"/>
    <cellStyle name="SAPBEXstdItemX 2 4" xfId="838"/>
    <cellStyle name="SAPBEXstdItemX 3" xfId="839"/>
    <cellStyle name="SAPBEXstdItemX 4" xfId="944"/>
    <cellStyle name="SAPBEXtitle" xfId="840"/>
    <cellStyle name="SAPBEXtitle 2" xfId="841"/>
    <cellStyle name="SAPBEXtitle 2 2" xfId="842"/>
    <cellStyle name="SAPBEXtitle 2 3" xfId="843"/>
    <cellStyle name="SAPBEXtitle 3" xfId="844"/>
    <cellStyle name="SAPBEXtitle 4" xfId="845"/>
    <cellStyle name="SAPBEXtitle 5" xfId="846"/>
    <cellStyle name="SAPBEXtitle 6" xfId="847"/>
    <cellStyle name="SAPBEXtitle 7" xfId="848"/>
    <cellStyle name="SAPBEXunassignedItem" xfId="849"/>
    <cellStyle name="SAPBEXundefined" xfId="850"/>
    <cellStyle name="SAPBEXundefined 2" xfId="851"/>
    <cellStyle name="SAPBEXundefined 2 2" xfId="852"/>
    <cellStyle name="SAPBEXundefined 2 3" xfId="853"/>
    <cellStyle name="SAPBEXundefined 2 4" xfId="854"/>
    <cellStyle name="SAPBEXundefined 3" xfId="855"/>
    <cellStyle name="SAPBEXundefined 4" xfId="856"/>
    <cellStyle name="SAPBEXundefined 5" xfId="857"/>
    <cellStyle name="Sheet Title" xfId="858"/>
    <cellStyle name="Skaitli" xfId="859"/>
    <cellStyle name="Skaitli,0" xfId="860"/>
    <cellStyle name="Slikts 2" xfId="945"/>
    <cellStyle name="Stils 1" xfId="861"/>
    <cellStyle name="Style 1" xfId="862"/>
    <cellStyle name="Title 2" xfId="863"/>
    <cellStyle name="Title 2 2" xfId="864"/>
    <cellStyle name="Title 2 3" xfId="865"/>
    <cellStyle name="Total 2" xfId="866"/>
    <cellStyle name="Total 2 2" xfId="867"/>
    <cellStyle name="V?st." xfId="868"/>
    <cellStyle name="V?st. 2" xfId="869"/>
    <cellStyle name="V?st. 3" xfId="870"/>
    <cellStyle name="Væst." xfId="871"/>
    <cellStyle name="Vęst." xfId="873"/>
    <cellStyle name="Vēst." xfId="872"/>
    <cellStyle name="Vēst. 2" xfId="874"/>
    <cellStyle name="Virsraksts 1 2" xfId="946"/>
    <cellStyle name="Virsraksts 2 2" xfId="947"/>
    <cellStyle name="Virsraksts 3 2" xfId="950"/>
    <cellStyle name="Virsraksts 3 3" xfId="948"/>
    <cellStyle name="Virsraksts 4 2" xfId="949"/>
    <cellStyle name="Warning Text 2" xfId="875"/>
    <cellStyle name="Warning Text 2 2" xfId="876"/>
    <cellStyle name="Warning Text 2 3" xfId="877"/>
    <cellStyle name="Warning Text 3" xfId="878"/>
  </cellStyles>
  <dxfs count="0"/>
  <tableStyles count="0" defaultTableStyle="TableStyleMedium9" defaultPivotStyle="PivotStyleLight16"/>
  <colors>
    <mruColors>
      <color rgb="FFCCFFCC"/>
      <color rgb="FFFFFF99"/>
      <color rgb="FF0000FF"/>
      <color rgb="FF009900"/>
      <color rgb="FFCCFF99"/>
      <color rgb="FFFFCC66"/>
      <color rgb="FF33CC33"/>
      <color rgb="FFFFCC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29"/>
  <sheetViews>
    <sheetView zoomScaleNormal="100" workbookViewId="0">
      <selection activeCell="M7" sqref="M7"/>
    </sheetView>
  </sheetViews>
  <sheetFormatPr defaultRowHeight="12.75"/>
  <cols>
    <col min="1" max="1" width="5.140625" customWidth="1"/>
    <col min="2" max="2" width="17.5703125" customWidth="1"/>
    <col min="3" max="6" width="12.7109375" customWidth="1"/>
    <col min="7" max="8" width="10.7109375" customWidth="1"/>
    <col min="10" max="11" width="12.7109375" customWidth="1"/>
    <col min="13" max="13" width="9.7109375" bestFit="1" customWidth="1"/>
  </cols>
  <sheetData>
    <row r="2" spans="1:13">
      <c r="A2" s="508" t="s">
        <v>210</v>
      </c>
      <c r="B2" s="509"/>
      <c r="C2" s="509"/>
      <c r="D2" s="509"/>
      <c r="E2" s="509"/>
      <c r="F2" s="509"/>
      <c r="G2" s="509"/>
      <c r="H2" s="509"/>
    </row>
    <row r="3" spans="1:13" ht="18.75">
      <c r="A3" s="513" t="s">
        <v>211</v>
      </c>
      <c r="B3" s="513"/>
      <c r="C3" s="513"/>
      <c r="D3" s="513"/>
      <c r="E3" s="513"/>
      <c r="F3" s="513"/>
      <c r="G3" s="513"/>
      <c r="H3" s="513"/>
    </row>
    <row r="4" spans="1:13" ht="12.75" customHeight="1">
      <c r="A4" s="255"/>
      <c r="B4" s="231"/>
      <c r="C4" s="231"/>
      <c r="D4" s="231"/>
      <c r="E4" s="231"/>
      <c r="F4" s="231"/>
      <c r="G4" s="231"/>
      <c r="H4" s="231"/>
    </row>
    <row r="5" spans="1:13">
      <c r="C5" s="510">
        <v>2017</v>
      </c>
      <c r="D5" s="511"/>
      <c r="E5" s="512"/>
      <c r="F5" s="510" t="s">
        <v>204</v>
      </c>
      <c r="G5" s="511"/>
      <c r="H5" s="512"/>
    </row>
    <row r="6" spans="1:13" ht="77.25">
      <c r="A6" s="233"/>
      <c r="B6" s="233"/>
      <c r="C6" s="233" t="s">
        <v>205</v>
      </c>
      <c r="D6" s="234" t="s">
        <v>206</v>
      </c>
      <c r="E6" s="234" t="s">
        <v>207</v>
      </c>
      <c r="F6" s="249" t="s">
        <v>208</v>
      </c>
      <c r="G6" s="234" t="s">
        <v>209</v>
      </c>
      <c r="H6" s="234" t="s">
        <v>203</v>
      </c>
    </row>
    <row r="7" spans="1:13">
      <c r="A7" s="212"/>
      <c r="B7" s="235" t="s">
        <v>202</v>
      </c>
      <c r="C7" s="212">
        <f t="shared" ref="C7:H7" si="0">C129</f>
        <v>1484553517.000001</v>
      </c>
      <c r="D7" s="212">
        <f t="shared" si="0"/>
        <v>35697973.000000253</v>
      </c>
      <c r="E7" s="212">
        <f t="shared" si="0"/>
        <v>1520251490.000001</v>
      </c>
      <c r="F7" s="227">
        <f t="shared" si="0"/>
        <v>1426939366.000001</v>
      </c>
      <c r="G7" s="212">
        <f t="shared" si="0"/>
        <v>93312124</v>
      </c>
      <c r="H7" s="225">
        <f t="shared" si="0"/>
        <v>6.5393194850018599E-2</v>
      </c>
    </row>
    <row r="8" spans="1:13">
      <c r="A8" s="213">
        <v>1</v>
      </c>
      <c r="B8" s="214" t="s">
        <v>2</v>
      </c>
      <c r="C8" s="104">
        <f>PFI!C19</f>
        <v>42345229.806443319</v>
      </c>
      <c r="D8" s="232">
        <f>PFI!L19</f>
        <v>15058960.531376883</v>
      </c>
      <c r="E8" s="251">
        <f>C8+D8</f>
        <v>57404190.337820202</v>
      </c>
      <c r="F8" s="226">
        <v>54405671.68713934</v>
      </c>
      <c r="G8" s="221">
        <f>E8-F8</f>
        <v>2998518.6506808624</v>
      </c>
      <c r="H8" s="222">
        <f>E8/F8-1</f>
        <v>5.5114082000933484E-2</v>
      </c>
      <c r="K8" s="144"/>
      <c r="L8" s="144"/>
      <c r="M8" s="144"/>
    </row>
    <row r="9" spans="1:13">
      <c r="A9" s="215">
        <v>2</v>
      </c>
      <c r="B9" s="216" t="s">
        <v>3</v>
      </c>
      <c r="C9" s="106">
        <f>PFI!C20</f>
        <v>12032265.494507732</v>
      </c>
      <c r="D9" s="245">
        <f>PFI!L20</f>
        <v>3189678.3828943507</v>
      </c>
      <c r="E9" s="252">
        <f t="shared" ref="E9:E72" si="1">C9+D9</f>
        <v>15221943.877402082</v>
      </c>
      <c r="F9" s="174">
        <v>14202224.836800002</v>
      </c>
      <c r="G9" s="223">
        <f t="shared" ref="G9:G72" si="2">E9-F9</f>
        <v>1019719.0406020805</v>
      </c>
      <c r="H9" s="224">
        <f t="shared" ref="H9:H72" si="3">E9/F9-1</f>
        <v>7.1799950523233624E-2</v>
      </c>
      <c r="K9" s="144"/>
      <c r="L9" s="144"/>
      <c r="M9" s="144"/>
    </row>
    <row r="10" spans="1:13">
      <c r="A10" s="215">
        <v>3</v>
      </c>
      <c r="B10" s="216" t="s">
        <v>4</v>
      </c>
      <c r="C10" s="106">
        <f>PFI!C21</f>
        <v>40496365.43907322</v>
      </c>
      <c r="D10" s="245">
        <f>PFI!L21</f>
        <v>2485668.3118620608</v>
      </c>
      <c r="E10" s="252">
        <f t="shared" si="1"/>
        <v>42982033.750935279</v>
      </c>
      <c r="F10" s="174">
        <v>40332124.106330842</v>
      </c>
      <c r="G10" s="223">
        <f t="shared" si="2"/>
        <v>2649909.6446044371</v>
      </c>
      <c r="H10" s="224">
        <f t="shared" si="3"/>
        <v>6.5702208929494077E-2</v>
      </c>
      <c r="K10" s="144"/>
      <c r="L10" s="144"/>
      <c r="M10" s="144"/>
    </row>
    <row r="11" spans="1:13">
      <c r="A11" s="215">
        <v>4</v>
      </c>
      <c r="B11" s="216" t="s">
        <v>5</v>
      </c>
      <c r="C11" s="106">
        <f>PFI!C22</f>
        <v>57312194.913795568</v>
      </c>
      <c r="D11" s="245">
        <f>PFI!L22</f>
        <v>-10837177.803407559</v>
      </c>
      <c r="E11" s="252">
        <f t="shared" si="1"/>
        <v>46475017.110388011</v>
      </c>
      <c r="F11" s="174">
        <v>44651737.907867014</v>
      </c>
      <c r="G11" s="223">
        <f t="shared" si="2"/>
        <v>1823279.2025209963</v>
      </c>
      <c r="H11" s="224">
        <f t="shared" si="3"/>
        <v>4.0833331197166256E-2</v>
      </c>
      <c r="K11" s="144"/>
      <c r="L11" s="144"/>
      <c r="M11" s="144"/>
    </row>
    <row r="12" spans="1:13">
      <c r="A12" s="215">
        <v>5</v>
      </c>
      <c r="B12" s="216" t="s">
        <v>6</v>
      </c>
      <c r="C12" s="106">
        <f>PFI!C23</f>
        <v>41068087.292708576</v>
      </c>
      <c r="D12" s="245">
        <f>PFI!L23</f>
        <v>9532411.1329585072</v>
      </c>
      <c r="E12" s="252">
        <f t="shared" si="1"/>
        <v>50600498.425667085</v>
      </c>
      <c r="F12" s="174">
        <v>45738837.144000001</v>
      </c>
      <c r="G12" s="223">
        <f t="shared" si="2"/>
        <v>4861661.2816670835</v>
      </c>
      <c r="H12" s="224">
        <f t="shared" si="3"/>
        <v>0.10629175521802336</v>
      </c>
      <c r="K12" s="144"/>
      <c r="L12" s="144"/>
      <c r="M12" s="144"/>
    </row>
    <row r="13" spans="1:13">
      <c r="A13" s="215">
        <v>6</v>
      </c>
      <c r="B13" s="216" t="s">
        <v>7</v>
      </c>
      <c r="C13" s="106">
        <f>PFI!C24</f>
        <v>15248196.141521256</v>
      </c>
      <c r="D13" s="245">
        <f>PFI!L24</f>
        <v>4064144.2279032511</v>
      </c>
      <c r="E13" s="252">
        <f t="shared" si="1"/>
        <v>19312340.369424507</v>
      </c>
      <c r="F13" s="174">
        <v>18316910.461428363</v>
      </c>
      <c r="G13" s="223">
        <f t="shared" si="2"/>
        <v>995429.90799614415</v>
      </c>
      <c r="H13" s="224">
        <f t="shared" si="3"/>
        <v>5.4344858544366215E-2</v>
      </c>
      <c r="K13" s="144"/>
      <c r="L13" s="144"/>
      <c r="M13" s="144"/>
    </row>
    <row r="14" spans="1:13">
      <c r="A14" s="215">
        <v>7</v>
      </c>
      <c r="B14" s="216" t="s">
        <v>8</v>
      </c>
      <c r="C14" s="106">
        <f>PFI!C25</f>
        <v>629773994.02629459</v>
      </c>
      <c r="D14" s="245">
        <f>PFI!L25</f>
        <v>-91785402.689604864</v>
      </c>
      <c r="E14" s="252">
        <f t="shared" si="1"/>
        <v>537988591.33668971</v>
      </c>
      <c r="F14" s="174">
        <v>501753398.41799021</v>
      </c>
      <c r="G14" s="223">
        <f t="shared" si="2"/>
        <v>36235192.918699503</v>
      </c>
      <c r="H14" s="224">
        <f t="shared" si="3"/>
        <v>7.2217135016818368E-2</v>
      </c>
      <c r="K14" s="144"/>
      <c r="L14" s="144"/>
      <c r="M14" s="144"/>
    </row>
    <row r="15" spans="1:13">
      <c r="A15" s="215">
        <v>8</v>
      </c>
      <c r="B15" s="216" t="s">
        <v>9</v>
      </c>
      <c r="C15" s="106">
        <f>PFI!C26</f>
        <v>17543732.502006512</v>
      </c>
      <c r="D15" s="245">
        <f>PFI!L26</f>
        <v>198676.11743773654</v>
      </c>
      <c r="E15" s="252">
        <f t="shared" si="1"/>
        <v>17742408.619444247</v>
      </c>
      <c r="F15" s="174">
        <v>16755413.822196022</v>
      </c>
      <c r="G15" s="223">
        <f t="shared" si="2"/>
        <v>986994.79724822566</v>
      </c>
      <c r="H15" s="224">
        <f t="shared" si="3"/>
        <v>5.8906023314132971E-2</v>
      </c>
      <c r="K15" s="144"/>
      <c r="L15" s="144"/>
      <c r="M15" s="144"/>
    </row>
    <row r="16" spans="1:13">
      <c r="A16" s="236">
        <v>9</v>
      </c>
      <c r="B16" s="237" t="s">
        <v>10</v>
      </c>
      <c r="C16" s="238">
        <f>PFI!C27</f>
        <v>31120552.475473933</v>
      </c>
      <c r="D16" s="247">
        <f>PFI!L27</f>
        <v>-1997116.2113678355</v>
      </c>
      <c r="E16" s="253">
        <f t="shared" si="1"/>
        <v>29123436.264106099</v>
      </c>
      <c r="F16" s="198">
        <v>27698409.147586208</v>
      </c>
      <c r="G16" s="239">
        <f t="shared" si="2"/>
        <v>1425027.1165198907</v>
      </c>
      <c r="H16" s="240">
        <f t="shared" si="3"/>
        <v>5.1447976991273459E-2</v>
      </c>
      <c r="K16" s="144"/>
      <c r="L16" s="144"/>
      <c r="M16" s="144"/>
    </row>
    <row r="17" spans="1:13" ht="13.5">
      <c r="A17" s="212"/>
      <c r="B17" s="217" t="s">
        <v>124</v>
      </c>
      <c r="C17" s="212">
        <f>SUM(C8:C16)</f>
        <v>886940618.09182465</v>
      </c>
      <c r="D17" s="212">
        <f>SUM(D8:D16)</f>
        <v>-70090157.999947459</v>
      </c>
      <c r="E17" s="212">
        <f>SUM(E8:E16)</f>
        <v>816850460.09187722</v>
      </c>
      <c r="F17" s="227">
        <f>SUM(F8:F16)</f>
        <v>763854727.53133798</v>
      </c>
      <c r="G17" s="212">
        <f>SUM(G8:G16)</f>
        <v>52995732.560539223</v>
      </c>
      <c r="H17" s="225">
        <f t="shared" si="3"/>
        <v>6.9379334381831193E-2</v>
      </c>
    </row>
    <row r="18" spans="1:13">
      <c r="A18" s="241">
        <v>10</v>
      </c>
      <c r="B18" s="242" t="s">
        <v>12</v>
      </c>
      <c r="C18" s="148">
        <f>PFI!C29</f>
        <v>1189348.3042345732</v>
      </c>
      <c r="D18" s="248">
        <f>PFI!L29</f>
        <v>1077546.4001182881</v>
      </c>
      <c r="E18" s="254">
        <f t="shared" si="1"/>
        <v>2266894.7043528613</v>
      </c>
      <c r="F18" s="250">
        <v>2243519.4769857298</v>
      </c>
      <c r="G18" s="243">
        <f t="shared" si="2"/>
        <v>23375.227367131505</v>
      </c>
      <c r="H18" s="244">
        <f t="shared" si="3"/>
        <v>1.0418999080202829E-2</v>
      </c>
      <c r="K18" s="144"/>
      <c r="L18" s="144"/>
      <c r="M18" s="144"/>
    </row>
    <row r="19" spans="1:13">
      <c r="A19" s="215">
        <v>11</v>
      </c>
      <c r="B19" s="216" t="s">
        <v>13</v>
      </c>
      <c r="C19" s="106">
        <f>PFI!C30</f>
        <v>5832218.2429181393</v>
      </c>
      <c r="D19" s="245">
        <f>PFI!L30</f>
        <v>272200.63930987992</v>
      </c>
      <c r="E19" s="252">
        <f t="shared" si="1"/>
        <v>6104418.8822280196</v>
      </c>
      <c r="F19" s="174">
        <v>5735484.5446534399</v>
      </c>
      <c r="G19" s="223">
        <f t="shared" si="2"/>
        <v>368934.33757457975</v>
      </c>
      <c r="H19" s="224">
        <f t="shared" si="3"/>
        <v>6.4324876948451903E-2</v>
      </c>
      <c r="K19" s="144"/>
      <c r="L19" s="144"/>
      <c r="M19" s="144"/>
    </row>
    <row r="20" spans="1:13">
      <c r="A20" s="215">
        <v>12</v>
      </c>
      <c r="B20" s="216" t="s">
        <v>14</v>
      </c>
      <c r="C20" s="106">
        <f>PFI!C31</f>
        <v>4377006.4733727202</v>
      </c>
      <c r="D20" s="245">
        <f>PFI!L31</f>
        <v>1718689.3259879935</v>
      </c>
      <c r="E20" s="252">
        <f t="shared" si="1"/>
        <v>6095695.7993607139</v>
      </c>
      <c r="F20" s="174">
        <v>5853161.3272994477</v>
      </c>
      <c r="G20" s="223">
        <f t="shared" si="2"/>
        <v>242534.47206126619</v>
      </c>
      <c r="H20" s="224">
        <f t="shared" si="3"/>
        <v>4.1436491922761887E-2</v>
      </c>
      <c r="K20" s="144"/>
      <c r="L20" s="144"/>
      <c r="M20" s="144"/>
    </row>
    <row r="21" spans="1:13">
      <c r="A21" s="215">
        <v>13</v>
      </c>
      <c r="B21" s="216" t="s">
        <v>15</v>
      </c>
      <c r="C21" s="106">
        <f>PFI!C32</f>
        <v>1474110.8807381266</v>
      </c>
      <c r="D21" s="245">
        <f>PFI!L32</f>
        <v>391100.19630238588</v>
      </c>
      <c r="E21" s="252">
        <f t="shared" si="1"/>
        <v>1865211.0770405126</v>
      </c>
      <c r="F21" s="174">
        <v>1754206.7643795134</v>
      </c>
      <c r="G21" s="223">
        <f t="shared" si="2"/>
        <v>111004.31266099913</v>
      </c>
      <c r="H21" s="224">
        <f t="shared" si="3"/>
        <v>6.3278921798173959E-2</v>
      </c>
      <c r="K21" s="144"/>
      <c r="L21" s="144"/>
      <c r="M21" s="144"/>
    </row>
    <row r="22" spans="1:13">
      <c r="A22" s="215">
        <v>14</v>
      </c>
      <c r="B22" s="216" t="s">
        <v>16</v>
      </c>
      <c r="C22" s="106">
        <f>PFI!C33</f>
        <v>2241905.1256937711</v>
      </c>
      <c r="D22" s="245">
        <f>PFI!L33</f>
        <v>1163293.0728212756</v>
      </c>
      <c r="E22" s="252">
        <f t="shared" si="1"/>
        <v>3405198.1985150464</v>
      </c>
      <c r="F22" s="174">
        <v>3242302.0218896288</v>
      </c>
      <c r="G22" s="223">
        <f t="shared" si="2"/>
        <v>162896.17662541755</v>
      </c>
      <c r="H22" s="224">
        <f t="shared" si="3"/>
        <v>5.0240901534053028E-2</v>
      </c>
      <c r="K22" s="144"/>
      <c r="L22" s="144"/>
      <c r="M22" s="144"/>
    </row>
    <row r="23" spans="1:13">
      <c r="A23" s="215">
        <v>15</v>
      </c>
      <c r="B23" s="216" t="s">
        <v>17</v>
      </c>
      <c r="C23" s="106">
        <f>PFI!C34</f>
        <v>734149.05989267537</v>
      </c>
      <c r="D23" s="245">
        <f>PFI!L34</f>
        <v>262833.88785897649</v>
      </c>
      <c r="E23" s="252">
        <f t="shared" si="1"/>
        <v>996982.94775165187</v>
      </c>
      <c r="F23" s="174">
        <v>972329.29431401182</v>
      </c>
      <c r="G23" s="223">
        <f t="shared" si="2"/>
        <v>24653.653437640052</v>
      </c>
      <c r="H23" s="224">
        <f t="shared" si="3"/>
        <v>2.5355251129231426E-2</v>
      </c>
      <c r="K23" s="144"/>
      <c r="L23" s="144"/>
      <c r="M23" s="144"/>
    </row>
    <row r="24" spans="1:13">
      <c r="A24" s="215">
        <v>16</v>
      </c>
      <c r="B24" s="216" t="s">
        <v>18</v>
      </c>
      <c r="C24" s="106">
        <f>PFI!C35</f>
        <v>7479117.1394866835</v>
      </c>
      <c r="D24" s="245">
        <f>PFI!L35</f>
        <v>3474907.7381934421</v>
      </c>
      <c r="E24" s="252">
        <f t="shared" si="1"/>
        <v>10954024.877680127</v>
      </c>
      <c r="F24" s="174">
        <v>10393080.334397042</v>
      </c>
      <c r="G24" s="223">
        <f t="shared" si="2"/>
        <v>560944.54328308441</v>
      </c>
      <c r="H24" s="224">
        <f t="shared" si="3"/>
        <v>5.3972886308458312E-2</v>
      </c>
      <c r="K24" s="144"/>
      <c r="L24" s="144"/>
      <c r="M24" s="144"/>
    </row>
    <row r="25" spans="1:13">
      <c r="A25" s="215">
        <v>17</v>
      </c>
      <c r="B25" s="216" t="s">
        <v>19</v>
      </c>
      <c r="C25" s="106">
        <f>PFI!C36</f>
        <v>3342015.0944494312</v>
      </c>
      <c r="D25" s="245">
        <f>PFI!L36</f>
        <v>839058.98563986504</v>
      </c>
      <c r="E25" s="252">
        <f t="shared" si="1"/>
        <v>4181074.0800892962</v>
      </c>
      <c r="F25" s="174">
        <v>3890733.8478264469</v>
      </c>
      <c r="G25" s="223">
        <f t="shared" si="2"/>
        <v>290340.23226284934</v>
      </c>
      <c r="H25" s="224">
        <f t="shared" si="3"/>
        <v>7.4623514128330237E-2</v>
      </c>
      <c r="K25" s="144"/>
      <c r="L25" s="144"/>
      <c r="M25" s="144"/>
    </row>
    <row r="26" spans="1:13">
      <c r="A26" s="215">
        <v>18</v>
      </c>
      <c r="B26" s="216" t="s">
        <v>193</v>
      </c>
      <c r="C26" s="106">
        <f>PFI!C37</f>
        <v>1588271.669944434</v>
      </c>
      <c r="D26" s="245">
        <f>PFI!L37</f>
        <v>894593.00459148025</v>
      </c>
      <c r="E26" s="252">
        <f t="shared" si="1"/>
        <v>2482864.6745359143</v>
      </c>
      <c r="F26" s="174">
        <v>2349570.6657908307</v>
      </c>
      <c r="G26" s="223">
        <f t="shared" si="2"/>
        <v>133294.00874508359</v>
      </c>
      <c r="H26" s="224">
        <f t="shared" si="3"/>
        <v>5.6731219318410631E-2</v>
      </c>
      <c r="K26" s="144"/>
      <c r="L26" s="144"/>
      <c r="M26" s="144"/>
    </row>
    <row r="27" spans="1:13">
      <c r="A27" s="215">
        <v>19</v>
      </c>
      <c r="B27" s="216" t="s">
        <v>21</v>
      </c>
      <c r="C27" s="106">
        <f>PFI!C38</f>
        <v>3755592.8407049417</v>
      </c>
      <c r="D27" s="245">
        <f>PFI!L38</f>
        <v>1168309.2183037868</v>
      </c>
      <c r="E27" s="252">
        <f t="shared" si="1"/>
        <v>4923902.0590087287</v>
      </c>
      <c r="F27" s="174">
        <v>4675097.4871773329</v>
      </c>
      <c r="G27" s="223">
        <f t="shared" si="2"/>
        <v>248804.57183139585</v>
      </c>
      <c r="H27" s="224">
        <f t="shared" si="3"/>
        <v>5.3219119497252665E-2</v>
      </c>
      <c r="K27" s="144"/>
      <c r="L27" s="144"/>
      <c r="M27" s="144"/>
    </row>
    <row r="28" spans="1:13">
      <c r="A28" s="215">
        <v>20</v>
      </c>
      <c r="B28" s="216" t="s">
        <v>22</v>
      </c>
      <c r="C28" s="106">
        <f>PFI!C39</f>
        <v>11113356.527873211</v>
      </c>
      <c r="D28" s="245">
        <f>PFI!L39</f>
        <v>-1629306.5405927091</v>
      </c>
      <c r="E28" s="252">
        <f t="shared" si="1"/>
        <v>9484049.9872805011</v>
      </c>
      <c r="F28" s="174">
        <v>8626055.9283235855</v>
      </c>
      <c r="G28" s="223">
        <f t="shared" si="2"/>
        <v>857994.05895691551</v>
      </c>
      <c r="H28" s="224">
        <f t="shared" si="3"/>
        <v>9.9465394855567713E-2</v>
      </c>
      <c r="K28" s="144"/>
      <c r="L28" s="144"/>
      <c r="M28" s="144"/>
    </row>
    <row r="29" spans="1:13">
      <c r="A29" s="215">
        <v>21</v>
      </c>
      <c r="B29" s="216" t="s">
        <v>23</v>
      </c>
      <c r="C29" s="106">
        <f>PFI!C40</f>
        <v>11452971.413070133</v>
      </c>
      <c r="D29" s="245">
        <f>PFI!L40</f>
        <v>-2106024.5301216841</v>
      </c>
      <c r="E29" s="252">
        <f t="shared" si="1"/>
        <v>9346946.8829484489</v>
      </c>
      <c r="F29" s="174">
        <v>8954205.6524122562</v>
      </c>
      <c r="G29" s="223">
        <f t="shared" si="2"/>
        <v>392741.23053619266</v>
      </c>
      <c r="H29" s="224">
        <f t="shared" si="3"/>
        <v>4.3861091176791156E-2</v>
      </c>
      <c r="K29" s="144"/>
      <c r="L29" s="144"/>
      <c r="M29" s="144"/>
    </row>
    <row r="30" spans="1:13">
      <c r="A30" s="215">
        <v>22</v>
      </c>
      <c r="B30" s="216" t="s">
        <v>24</v>
      </c>
      <c r="C30" s="106">
        <f>PFI!C41</f>
        <v>4159377.8250062978</v>
      </c>
      <c r="D30" s="245">
        <f>PFI!L41</f>
        <v>102026.10204058856</v>
      </c>
      <c r="E30" s="252">
        <f t="shared" si="1"/>
        <v>4261403.9270468866</v>
      </c>
      <c r="F30" s="174">
        <v>3923963.4014128125</v>
      </c>
      <c r="G30" s="223">
        <f t="shared" si="2"/>
        <v>337440.52563407412</v>
      </c>
      <c r="H30" s="224">
        <f t="shared" si="3"/>
        <v>8.5994819807080569E-2</v>
      </c>
      <c r="K30" s="144"/>
      <c r="L30" s="144"/>
      <c r="M30" s="144"/>
    </row>
    <row r="31" spans="1:13">
      <c r="A31" s="215">
        <v>23</v>
      </c>
      <c r="B31" s="216" t="s">
        <v>25</v>
      </c>
      <c r="C31" s="106">
        <f>PFI!C42</f>
        <v>449967.12300351291</v>
      </c>
      <c r="D31" s="245">
        <f>PFI!L42</f>
        <v>284335.25826250401</v>
      </c>
      <c r="E31" s="252">
        <f t="shared" si="1"/>
        <v>734302.38126601698</v>
      </c>
      <c r="F31" s="174">
        <v>709002.86428804707</v>
      </c>
      <c r="G31" s="223">
        <f t="shared" si="2"/>
        <v>25299.516977969906</v>
      </c>
      <c r="H31" s="224">
        <f t="shared" si="3"/>
        <v>3.5683236630326798E-2</v>
      </c>
      <c r="K31" s="144"/>
      <c r="L31" s="144"/>
      <c r="M31" s="144"/>
    </row>
    <row r="32" spans="1:13">
      <c r="A32" s="215">
        <v>24</v>
      </c>
      <c r="B32" s="216" t="s">
        <v>26</v>
      </c>
      <c r="C32" s="106">
        <f>PFI!C43</f>
        <v>5532544.011434773</v>
      </c>
      <c r="D32" s="245">
        <f>PFI!L43</f>
        <v>2925421.1579673332</v>
      </c>
      <c r="E32" s="252">
        <f t="shared" si="1"/>
        <v>8457965.1694021057</v>
      </c>
      <c r="F32" s="174">
        <v>8107945.2314264365</v>
      </c>
      <c r="G32" s="223">
        <f t="shared" si="2"/>
        <v>350019.93797566928</v>
      </c>
      <c r="H32" s="224">
        <f t="shared" si="3"/>
        <v>4.3169992887839292E-2</v>
      </c>
      <c r="K32" s="144"/>
      <c r="L32" s="144"/>
      <c r="M32" s="144"/>
    </row>
    <row r="33" spans="1:13">
      <c r="A33" s="215">
        <v>25</v>
      </c>
      <c r="B33" s="216" t="s">
        <v>27</v>
      </c>
      <c r="C33" s="106">
        <f>PFI!C44</f>
        <v>14741711.545625379</v>
      </c>
      <c r="D33" s="245">
        <f>PFI!L44</f>
        <v>2345868.5699592214</v>
      </c>
      <c r="E33" s="252">
        <f t="shared" si="1"/>
        <v>17087580.115584601</v>
      </c>
      <c r="F33" s="174">
        <v>16095379.105660567</v>
      </c>
      <c r="G33" s="223">
        <f t="shared" si="2"/>
        <v>992201.00992403366</v>
      </c>
      <c r="H33" s="224">
        <f t="shared" si="3"/>
        <v>6.1645084804190065E-2</v>
      </c>
      <c r="K33" s="144"/>
      <c r="L33" s="144"/>
      <c r="M33" s="144"/>
    </row>
    <row r="34" spans="1:13">
      <c r="A34" s="215">
        <v>26</v>
      </c>
      <c r="B34" s="216" t="s">
        <v>28</v>
      </c>
      <c r="C34" s="106">
        <f>PFI!C45</f>
        <v>1907763.7827542797</v>
      </c>
      <c r="D34" s="245">
        <f>PFI!L45</f>
        <v>375660.82804535079</v>
      </c>
      <c r="E34" s="252">
        <f t="shared" si="1"/>
        <v>2283424.6107996306</v>
      </c>
      <c r="F34" s="174">
        <v>2181693.7614550474</v>
      </c>
      <c r="G34" s="223">
        <f t="shared" si="2"/>
        <v>101730.84934458323</v>
      </c>
      <c r="H34" s="224">
        <f t="shared" si="3"/>
        <v>4.6629298365291838E-2</v>
      </c>
      <c r="K34" s="144"/>
      <c r="L34" s="144"/>
      <c r="M34" s="144"/>
    </row>
    <row r="35" spans="1:13">
      <c r="A35" s="215">
        <v>27</v>
      </c>
      <c r="B35" s="216" t="s">
        <v>29</v>
      </c>
      <c r="C35" s="106">
        <f>PFI!C46</f>
        <v>3310280.9051882112</v>
      </c>
      <c r="D35" s="245">
        <f>PFI!L46</f>
        <v>937900.38960600155</v>
      </c>
      <c r="E35" s="252">
        <f t="shared" si="1"/>
        <v>4248181.294794213</v>
      </c>
      <c r="F35" s="174">
        <v>3994654.0085940622</v>
      </c>
      <c r="G35" s="223">
        <f t="shared" si="2"/>
        <v>253527.28620015085</v>
      </c>
      <c r="H35" s="224">
        <f t="shared" si="3"/>
        <v>6.3466644584165399E-2</v>
      </c>
      <c r="K35" s="144"/>
      <c r="L35" s="144"/>
      <c r="M35" s="144"/>
    </row>
    <row r="36" spans="1:13">
      <c r="A36" s="215">
        <v>28</v>
      </c>
      <c r="B36" s="216" t="s">
        <v>30</v>
      </c>
      <c r="C36" s="106">
        <f>PFI!C47</f>
        <v>4136905.8635043167</v>
      </c>
      <c r="D36" s="245">
        <f>PFI!L47</f>
        <v>1203140.2658152264</v>
      </c>
      <c r="E36" s="252">
        <f t="shared" si="1"/>
        <v>5340046.129319543</v>
      </c>
      <c r="F36" s="174">
        <v>5053969.4465954704</v>
      </c>
      <c r="G36" s="223">
        <f t="shared" si="2"/>
        <v>286076.6827240726</v>
      </c>
      <c r="H36" s="224">
        <f t="shared" si="3"/>
        <v>5.6604355397673389E-2</v>
      </c>
      <c r="K36" s="144"/>
      <c r="L36" s="144"/>
      <c r="M36" s="144"/>
    </row>
    <row r="37" spans="1:13">
      <c r="A37" s="215">
        <v>29</v>
      </c>
      <c r="B37" s="216" t="s">
        <v>31</v>
      </c>
      <c r="C37" s="106">
        <f>PFI!C48</f>
        <v>7289683.616327865</v>
      </c>
      <c r="D37" s="245">
        <f>PFI!L48</f>
        <v>-1443989.3980310976</v>
      </c>
      <c r="E37" s="252">
        <f t="shared" si="1"/>
        <v>5845694.2182967672</v>
      </c>
      <c r="F37" s="174">
        <v>5372147.8609030582</v>
      </c>
      <c r="G37" s="223">
        <f t="shared" si="2"/>
        <v>473546.35739370901</v>
      </c>
      <c r="H37" s="224">
        <f t="shared" si="3"/>
        <v>8.814842213112617E-2</v>
      </c>
      <c r="K37" s="144"/>
      <c r="L37" s="144"/>
      <c r="M37" s="144"/>
    </row>
    <row r="38" spans="1:13">
      <c r="A38" s="215">
        <v>30</v>
      </c>
      <c r="B38" s="216" t="s">
        <v>32</v>
      </c>
      <c r="C38" s="106">
        <f>PFI!C49</f>
        <v>11698058.314287672</v>
      </c>
      <c r="D38" s="245">
        <f>PFI!L49</f>
        <v>958042.09034315892</v>
      </c>
      <c r="E38" s="252">
        <f t="shared" si="1"/>
        <v>12656100.404630831</v>
      </c>
      <c r="F38" s="174">
        <v>11929704.380549056</v>
      </c>
      <c r="G38" s="223">
        <f t="shared" si="2"/>
        <v>726396.02408177406</v>
      </c>
      <c r="H38" s="224">
        <f t="shared" si="3"/>
        <v>6.0889691890952058E-2</v>
      </c>
      <c r="K38" s="144"/>
      <c r="L38" s="144"/>
      <c r="M38" s="144"/>
    </row>
    <row r="39" spans="1:13">
      <c r="A39" s="215">
        <v>31</v>
      </c>
      <c r="B39" s="216" t="s">
        <v>33</v>
      </c>
      <c r="C39" s="106">
        <f>PFI!C50</f>
        <v>1283890.0545561067</v>
      </c>
      <c r="D39" s="245">
        <f>PFI!L50</f>
        <v>461899.83484835329</v>
      </c>
      <c r="E39" s="252">
        <f t="shared" si="1"/>
        <v>1745789.8894044599</v>
      </c>
      <c r="F39" s="174">
        <v>1669005.2611050336</v>
      </c>
      <c r="G39" s="223">
        <f t="shared" si="2"/>
        <v>76784.628299426287</v>
      </c>
      <c r="H39" s="224">
        <f t="shared" si="3"/>
        <v>4.6006223041255012E-2</v>
      </c>
      <c r="K39" s="144"/>
      <c r="L39" s="144"/>
      <c r="M39" s="144"/>
    </row>
    <row r="40" spans="1:13">
      <c r="A40" s="215">
        <v>32</v>
      </c>
      <c r="B40" s="216" t="s">
        <v>34</v>
      </c>
      <c r="C40" s="106">
        <f>PFI!C51</f>
        <v>994651.73433564766</v>
      </c>
      <c r="D40" s="245">
        <f>PFI!L51</f>
        <v>807842.71271241608</v>
      </c>
      <c r="E40" s="252">
        <f t="shared" si="1"/>
        <v>1802494.4470480639</v>
      </c>
      <c r="F40" s="174">
        <v>1712887.8461269916</v>
      </c>
      <c r="G40" s="223">
        <f t="shared" si="2"/>
        <v>89606.600921072299</v>
      </c>
      <c r="H40" s="224">
        <f t="shared" si="3"/>
        <v>5.2313174574553534E-2</v>
      </c>
      <c r="K40" s="144"/>
      <c r="L40" s="144"/>
      <c r="M40" s="144"/>
    </row>
    <row r="41" spans="1:13">
      <c r="A41" s="215">
        <v>33</v>
      </c>
      <c r="B41" s="216" t="s">
        <v>35</v>
      </c>
      <c r="C41" s="106">
        <f>PFI!C52</f>
        <v>2746070.756191167</v>
      </c>
      <c r="D41" s="245">
        <f>PFI!L52</f>
        <v>2159646.8220228194</v>
      </c>
      <c r="E41" s="252">
        <f t="shared" si="1"/>
        <v>4905717.578213986</v>
      </c>
      <c r="F41" s="174">
        <v>4734266.6563955955</v>
      </c>
      <c r="G41" s="223">
        <f t="shared" si="2"/>
        <v>171450.92181839049</v>
      </c>
      <c r="H41" s="224">
        <f t="shared" si="3"/>
        <v>3.6214884851653695E-2</v>
      </c>
      <c r="K41" s="144"/>
      <c r="L41" s="144"/>
      <c r="M41" s="144"/>
    </row>
    <row r="42" spans="1:13">
      <c r="A42" s="215">
        <v>34</v>
      </c>
      <c r="B42" s="216" t="s">
        <v>36</v>
      </c>
      <c r="C42" s="106">
        <f>PFI!C53</f>
        <v>8365103.0375019992</v>
      </c>
      <c r="D42" s="245">
        <f>PFI!L53</f>
        <v>5842643.1607188433</v>
      </c>
      <c r="E42" s="252">
        <f t="shared" si="1"/>
        <v>14207746.198220842</v>
      </c>
      <c r="F42" s="174">
        <v>14024805.229355253</v>
      </c>
      <c r="G42" s="223">
        <f t="shared" si="2"/>
        <v>182940.96886558831</v>
      </c>
      <c r="H42" s="224">
        <f t="shared" si="3"/>
        <v>1.3044100497215938E-2</v>
      </c>
      <c r="K42" s="144"/>
      <c r="L42" s="144"/>
      <c r="M42" s="144"/>
    </row>
    <row r="43" spans="1:13">
      <c r="A43" s="215">
        <v>35</v>
      </c>
      <c r="B43" s="216" t="s">
        <v>37</v>
      </c>
      <c r="C43" s="106">
        <f>PFI!C54</f>
        <v>13915950.712688273</v>
      </c>
      <c r="D43" s="245">
        <f>PFI!L54</f>
        <v>1377996.523453135</v>
      </c>
      <c r="E43" s="252">
        <f t="shared" si="1"/>
        <v>15293947.236141408</v>
      </c>
      <c r="F43" s="174">
        <v>14487092.492722383</v>
      </c>
      <c r="G43" s="223">
        <f t="shared" si="2"/>
        <v>806854.74341902509</v>
      </c>
      <c r="H43" s="224">
        <f t="shared" si="3"/>
        <v>5.5694732661115465E-2</v>
      </c>
      <c r="K43" s="144"/>
      <c r="L43" s="144"/>
      <c r="M43" s="144"/>
    </row>
    <row r="44" spans="1:13">
      <c r="A44" s="215">
        <v>36</v>
      </c>
      <c r="B44" s="216" t="s">
        <v>38</v>
      </c>
      <c r="C44" s="106">
        <f>PFI!C55</f>
        <v>2170509.2908057328</v>
      </c>
      <c r="D44" s="245">
        <f>PFI!L55</f>
        <v>801199.80897538306</v>
      </c>
      <c r="E44" s="252">
        <f t="shared" si="1"/>
        <v>2971709.099781116</v>
      </c>
      <c r="F44" s="174">
        <v>2790846.1360329026</v>
      </c>
      <c r="G44" s="223">
        <f t="shared" si="2"/>
        <v>180862.96374821337</v>
      </c>
      <c r="H44" s="224">
        <f t="shared" si="3"/>
        <v>6.4805781090212289E-2</v>
      </c>
      <c r="K44" s="144"/>
      <c r="L44" s="144"/>
      <c r="M44" s="144"/>
    </row>
    <row r="45" spans="1:13">
      <c r="A45" s="215">
        <v>37</v>
      </c>
      <c r="B45" s="216" t="s">
        <v>39</v>
      </c>
      <c r="C45" s="106">
        <f>PFI!C56</f>
        <v>1540326.9421384064</v>
      </c>
      <c r="D45" s="245">
        <f>PFI!L56</f>
        <v>459816.82140417589</v>
      </c>
      <c r="E45" s="252">
        <f t="shared" si="1"/>
        <v>2000143.7635425823</v>
      </c>
      <c r="F45" s="174">
        <v>1919857.3287273389</v>
      </c>
      <c r="G45" s="223">
        <f t="shared" si="2"/>
        <v>80286.434815243352</v>
      </c>
      <c r="H45" s="224">
        <f t="shared" si="3"/>
        <v>4.1818958947571705E-2</v>
      </c>
      <c r="K45" s="144"/>
      <c r="L45" s="144"/>
      <c r="M45" s="144"/>
    </row>
    <row r="46" spans="1:13">
      <c r="A46" s="215">
        <v>38</v>
      </c>
      <c r="B46" s="216" t="s">
        <v>40</v>
      </c>
      <c r="C46" s="106">
        <f>PFI!C57</f>
        <v>5266404.8404713292</v>
      </c>
      <c r="D46" s="245">
        <f>PFI!L57</f>
        <v>145216.14486583052</v>
      </c>
      <c r="E46" s="252">
        <f t="shared" si="1"/>
        <v>5411620.9853371596</v>
      </c>
      <c r="F46" s="174">
        <v>5013656.4933575643</v>
      </c>
      <c r="G46" s="223">
        <f t="shared" si="2"/>
        <v>397964.49197959527</v>
      </c>
      <c r="H46" s="224">
        <f t="shared" si="3"/>
        <v>7.937609856336314E-2</v>
      </c>
      <c r="K46" s="144"/>
      <c r="L46" s="144"/>
      <c r="M46" s="144"/>
    </row>
    <row r="47" spans="1:13">
      <c r="A47" s="215">
        <v>39</v>
      </c>
      <c r="B47" s="216" t="s">
        <v>41</v>
      </c>
      <c r="C47" s="106">
        <f>PFI!C58</f>
        <v>1535271.2625194809</v>
      </c>
      <c r="D47" s="245">
        <f>PFI!L58</f>
        <v>570826.85186812119</v>
      </c>
      <c r="E47" s="252">
        <f t="shared" si="1"/>
        <v>2106098.1143876021</v>
      </c>
      <c r="F47" s="174">
        <v>1944826.6446505534</v>
      </c>
      <c r="G47" s="223">
        <f t="shared" si="2"/>
        <v>161271.46973704873</v>
      </c>
      <c r="H47" s="224">
        <f t="shared" si="3"/>
        <v>8.2923313592315528E-2</v>
      </c>
      <c r="K47" s="144"/>
      <c r="L47" s="144"/>
      <c r="M47" s="144"/>
    </row>
    <row r="48" spans="1:13">
      <c r="A48" s="215">
        <v>40</v>
      </c>
      <c r="B48" s="216" t="s">
        <v>42</v>
      </c>
      <c r="C48" s="106">
        <f>PFI!C59</f>
        <v>11306599.218865084</v>
      </c>
      <c r="D48" s="245">
        <f>PFI!L59</f>
        <v>-3119509.9936732333</v>
      </c>
      <c r="E48" s="252">
        <f t="shared" si="1"/>
        <v>8187089.2251918502</v>
      </c>
      <c r="F48" s="174">
        <v>8045828.0697274413</v>
      </c>
      <c r="G48" s="223">
        <f t="shared" si="2"/>
        <v>141261.15546440892</v>
      </c>
      <c r="H48" s="224">
        <f t="shared" si="3"/>
        <v>1.755706861247841E-2</v>
      </c>
      <c r="K48" s="144"/>
      <c r="L48" s="144"/>
      <c r="M48" s="144"/>
    </row>
    <row r="49" spans="1:13">
      <c r="A49" s="215">
        <v>41</v>
      </c>
      <c r="B49" s="216" t="s">
        <v>43</v>
      </c>
      <c r="C49" s="106">
        <f>PFI!C60</f>
        <v>5483793.2928383751</v>
      </c>
      <c r="D49" s="245">
        <f>PFI!L60</f>
        <v>989701.80237264861</v>
      </c>
      <c r="E49" s="252">
        <f t="shared" si="1"/>
        <v>6473495.0952110235</v>
      </c>
      <c r="F49" s="174">
        <v>6098030.6072932472</v>
      </c>
      <c r="G49" s="223">
        <f t="shared" si="2"/>
        <v>375464.48791777622</v>
      </c>
      <c r="H49" s="224">
        <f t="shared" si="3"/>
        <v>6.1571433811552279E-2</v>
      </c>
      <c r="K49" s="144"/>
      <c r="L49" s="144"/>
      <c r="M49" s="144"/>
    </row>
    <row r="50" spans="1:13">
      <c r="A50" s="215">
        <v>42</v>
      </c>
      <c r="B50" s="216" t="s">
        <v>44</v>
      </c>
      <c r="C50" s="106">
        <f>PFI!C61</f>
        <v>11142385.281702716</v>
      </c>
      <c r="D50" s="245">
        <f>PFI!L61</f>
        <v>3669130.7475806451</v>
      </c>
      <c r="E50" s="252">
        <f t="shared" si="1"/>
        <v>14811516.029283362</v>
      </c>
      <c r="F50" s="174">
        <v>14007837.559123503</v>
      </c>
      <c r="G50" s="223">
        <f t="shared" si="2"/>
        <v>803678.47015985847</v>
      </c>
      <c r="H50" s="224">
        <f t="shared" si="3"/>
        <v>5.7373485862306506E-2</v>
      </c>
      <c r="K50" s="144"/>
      <c r="L50" s="144"/>
      <c r="M50" s="144"/>
    </row>
    <row r="51" spans="1:13">
      <c r="A51" s="215">
        <v>43</v>
      </c>
      <c r="B51" s="216" t="s">
        <v>45</v>
      </c>
      <c r="C51" s="106">
        <f>PFI!C62</f>
        <v>5892305.8797563789</v>
      </c>
      <c r="D51" s="245">
        <f>PFI!L62</f>
        <v>604398.45163472684</v>
      </c>
      <c r="E51" s="252">
        <f t="shared" si="1"/>
        <v>6496704.3313911054</v>
      </c>
      <c r="F51" s="174">
        <v>6081467.4144192412</v>
      </c>
      <c r="G51" s="223">
        <f t="shared" si="2"/>
        <v>415236.91697186418</v>
      </c>
      <c r="H51" s="224">
        <f t="shared" si="3"/>
        <v>6.8279066329835381E-2</v>
      </c>
      <c r="K51" s="144"/>
      <c r="L51" s="144"/>
      <c r="M51" s="144"/>
    </row>
    <row r="52" spans="1:13">
      <c r="A52" s="215">
        <v>44</v>
      </c>
      <c r="B52" s="216" t="s">
        <v>46</v>
      </c>
      <c r="C52" s="106">
        <f>PFI!C63</f>
        <v>9664697.7796904929</v>
      </c>
      <c r="D52" s="245">
        <f>PFI!L63</f>
        <v>-1454508.83404888</v>
      </c>
      <c r="E52" s="252">
        <f t="shared" si="1"/>
        <v>8210188.9456416126</v>
      </c>
      <c r="F52" s="174">
        <v>7567294.5820777081</v>
      </c>
      <c r="G52" s="223">
        <f t="shared" si="2"/>
        <v>642894.36356390454</v>
      </c>
      <c r="H52" s="224">
        <f t="shared" si="3"/>
        <v>8.4956962701905114E-2</v>
      </c>
      <c r="K52" s="144"/>
      <c r="L52" s="144"/>
      <c r="M52" s="144"/>
    </row>
    <row r="53" spans="1:13">
      <c r="A53" s="215">
        <v>45</v>
      </c>
      <c r="B53" s="216" t="s">
        <v>47</v>
      </c>
      <c r="C53" s="106">
        <f>PFI!C64</f>
        <v>5537092.4809474554</v>
      </c>
      <c r="D53" s="245">
        <f>PFI!L64</f>
        <v>216114.06220729256</v>
      </c>
      <c r="E53" s="252">
        <f t="shared" si="1"/>
        <v>5753206.5431547482</v>
      </c>
      <c r="F53" s="174">
        <v>5350164.530707214</v>
      </c>
      <c r="G53" s="223">
        <f t="shared" si="2"/>
        <v>403042.01244753413</v>
      </c>
      <c r="H53" s="224">
        <f t="shared" si="3"/>
        <v>7.5332638862651624E-2</v>
      </c>
      <c r="K53" s="144"/>
      <c r="L53" s="144"/>
      <c r="M53" s="144"/>
    </row>
    <row r="54" spans="1:13">
      <c r="A54" s="215">
        <v>46</v>
      </c>
      <c r="B54" s="216" t="s">
        <v>48</v>
      </c>
      <c r="C54" s="106">
        <f>PFI!C65</f>
        <v>3078942.3179737167</v>
      </c>
      <c r="D54" s="245">
        <f>PFI!L65</f>
        <v>1727277.3057851025</v>
      </c>
      <c r="E54" s="252">
        <f t="shared" si="1"/>
        <v>4806219.623758819</v>
      </c>
      <c r="F54" s="174">
        <v>4634288.6391038243</v>
      </c>
      <c r="G54" s="223">
        <f t="shared" si="2"/>
        <v>171930.98465499468</v>
      </c>
      <c r="H54" s="224">
        <f t="shared" si="3"/>
        <v>3.7099757491204199E-2</v>
      </c>
      <c r="K54" s="144"/>
      <c r="L54" s="144"/>
      <c r="M54" s="144"/>
    </row>
    <row r="55" spans="1:13">
      <c r="A55" s="215">
        <v>47</v>
      </c>
      <c r="B55" s="216" t="s">
        <v>49</v>
      </c>
      <c r="C55" s="106">
        <f>PFI!C66</f>
        <v>2978839.9597025542</v>
      </c>
      <c r="D55" s="245">
        <f>PFI!L66</f>
        <v>1012854.3413418609</v>
      </c>
      <c r="E55" s="252">
        <f t="shared" si="1"/>
        <v>3991694.3010444152</v>
      </c>
      <c r="F55" s="174">
        <v>3738221.9753191075</v>
      </c>
      <c r="G55" s="223">
        <f t="shared" si="2"/>
        <v>253472.32572530769</v>
      </c>
      <c r="H55" s="224">
        <f t="shared" si="3"/>
        <v>6.7805584419226683E-2</v>
      </c>
      <c r="K55" s="144"/>
      <c r="L55" s="144"/>
      <c r="M55" s="144"/>
    </row>
    <row r="56" spans="1:13">
      <c r="A56" s="215">
        <v>48</v>
      </c>
      <c r="B56" s="216" t="s">
        <v>50</v>
      </c>
      <c r="C56" s="106">
        <f>PFI!C67</f>
        <v>1072787.7966690224</v>
      </c>
      <c r="D56" s="245">
        <f>PFI!L67</f>
        <v>487014.71876443911</v>
      </c>
      <c r="E56" s="252">
        <f t="shared" si="1"/>
        <v>1559802.5154334614</v>
      </c>
      <c r="F56" s="174">
        <v>1497054.9244789553</v>
      </c>
      <c r="G56" s="223">
        <f t="shared" si="2"/>
        <v>62747.590954506071</v>
      </c>
      <c r="H56" s="224">
        <f t="shared" si="3"/>
        <v>4.191402060705629E-2</v>
      </c>
      <c r="K56" s="144"/>
      <c r="L56" s="144"/>
      <c r="M56" s="144"/>
    </row>
    <row r="57" spans="1:13">
      <c r="A57" s="215">
        <v>49</v>
      </c>
      <c r="B57" s="216" t="s">
        <v>51</v>
      </c>
      <c r="C57" s="106">
        <f>PFI!C68</f>
        <v>1559359.8308212941</v>
      </c>
      <c r="D57" s="245">
        <f>PFI!L68</f>
        <v>225230.80117968773</v>
      </c>
      <c r="E57" s="252">
        <f t="shared" si="1"/>
        <v>1784590.6320009818</v>
      </c>
      <c r="F57" s="174">
        <v>1639949.4507606761</v>
      </c>
      <c r="G57" s="223">
        <f t="shared" si="2"/>
        <v>144641.18124030577</v>
      </c>
      <c r="H57" s="224">
        <f t="shared" si="3"/>
        <v>8.8198560738085741E-2</v>
      </c>
      <c r="K57" s="144"/>
      <c r="L57" s="144"/>
      <c r="M57" s="144"/>
    </row>
    <row r="58" spans="1:13">
      <c r="A58" s="215">
        <v>50</v>
      </c>
      <c r="B58" s="216" t="s">
        <v>52</v>
      </c>
      <c r="C58" s="106">
        <f>PFI!C69</f>
        <v>2101919.7041484094</v>
      </c>
      <c r="D58" s="245">
        <f>PFI!L69</f>
        <v>1187559.2091294583</v>
      </c>
      <c r="E58" s="252">
        <f t="shared" si="1"/>
        <v>3289478.9132778677</v>
      </c>
      <c r="F58" s="174">
        <v>3109564.6041270131</v>
      </c>
      <c r="G58" s="223">
        <f t="shared" si="2"/>
        <v>179914.30915085459</v>
      </c>
      <c r="H58" s="224">
        <f t="shared" si="3"/>
        <v>5.7858360270782727E-2</v>
      </c>
      <c r="K58" s="144"/>
      <c r="L58" s="144"/>
      <c r="M58" s="144"/>
    </row>
    <row r="59" spans="1:13">
      <c r="A59" s="215">
        <v>51</v>
      </c>
      <c r="B59" s="216" t="s">
        <v>53</v>
      </c>
      <c r="C59" s="106">
        <f>PFI!C70</f>
        <v>13966275.367299251</v>
      </c>
      <c r="D59" s="245">
        <f>PFI!L70</f>
        <v>2427330.9724300369</v>
      </c>
      <c r="E59" s="252">
        <f t="shared" si="1"/>
        <v>16393606.339729289</v>
      </c>
      <c r="F59" s="174">
        <v>15475123.859878533</v>
      </c>
      <c r="G59" s="223">
        <f t="shared" si="2"/>
        <v>918482.479850756</v>
      </c>
      <c r="H59" s="224">
        <f t="shared" si="3"/>
        <v>5.9352189240439834E-2</v>
      </c>
      <c r="K59" s="144"/>
      <c r="L59" s="144"/>
      <c r="M59" s="144"/>
    </row>
    <row r="60" spans="1:13">
      <c r="A60" s="215">
        <v>52</v>
      </c>
      <c r="B60" s="216" t="s">
        <v>54</v>
      </c>
      <c r="C60" s="106">
        <f>PFI!C71</f>
        <v>4199607.657384824</v>
      </c>
      <c r="D60" s="245">
        <f>PFI!L71</f>
        <v>1629031.9257325316</v>
      </c>
      <c r="E60" s="252">
        <f t="shared" si="1"/>
        <v>5828639.5831173556</v>
      </c>
      <c r="F60" s="174">
        <v>5526212.1277414113</v>
      </c>
      <c r="G60" s="223">
        <f t="shared" si="2"/>
        <v>302427.45537594426</v>
      </c>
      <c r="H60" s="224">
        <f t="shared" si="3"/>
        <v>5.4725994656949162E-2</v>
      </c>
      <c r="K60" s="144"/>
      <c r="L60" s="144"/>
      <c r="M60" s="144"/>
    </row>
    <row r="61" spans="1:13">
      <c r="A61" s="215">
        <v>53</v>
      </c>
      <c r="B61" s="216" t="s">
        <v>55</v>
      </c>
      <c r="C61" s="106">
        <f>PFI!C72</f>
        <v>2157337.4604433277</v>
      </c>
      <c r="D61" s="245">
        <f>PFI!L72</f>
        <v>1542771.6901093372</v>
      </c>
      <c r="E61" s="252">
        <f t="shared" si="1"/>
        <v>3700109.1505526649</v>
      </c>
      <c r="F61" s="174">
        <v>3545501.7875931249</v>
      </c>
      <c r="G61" s="223">
        <f t="shared" si="2"/>
        <v>154607.36295953998</v>
      </c>
      <c r="H61" s="224">
        <f t="shared" si="3"/>
        <v>4.3606623891873975E-2</v>
      </c>
      <c r="K61" s="144"/>
      <c r="L61" s="144"/>
      <c r="M61" s="144"/>
    </row>
    <row r="62" spans="1:13">
      <c r="A62" s="215">
        <v>54</v>
      </c>
      <c r="B62" s="216" t="s">
        <v>56</v>
      </c>
      <c r="C62" s="106">
        <f>PFI!C73</f>
        <v>3570816.4513879051</v>
      </c>
      <c r="D62" s="245">
        <f>PFI!L73</f>
        <v>821195.99259001412</v>
      </c>
      <c r="E62" s="252">
        <f t="shared" si="1"/>
        <v>4392012.4439779194</v>
      </c>
      <c r="F62" s="174">
        <v>4089430.9254975379</v>
      </c>
      <c r="G62" s="223">
        <f t="shared" si="2"/>
        <v>302581.51848038146</v>
      </c>
      <c r="H62" s="224">
        <f t="shared" si="3"/>
        <v>7.3991106340442148E-2</v>
      </c>
      <c r="K62" s="144"/>
      <c r="L62" s="144"/>
      <c r="M62" s="144"/>
    </row>
    <row r="63" spans="1:13">
      <c r="A63" s="215">
        <v>55</v>
      </c>
      <c r="B63" s="216" t="s">
        <v>57</v>
      </c>
      <c r="C63" s="106">
        <f>PFI!C74</f>
        <v>3037026.4374921108</v>
      </c>
      <c r="D63" s="245">
        <f>PFI!L74</f>
        <v>734995.92326782888</v>
      </c>
      <c r="E63" s="252">
        <f t="shared" si="1"/>
        <v>3772022.3607599395</v>
      </c>
      <c r="F63" s="174">
        <v>3572231.3226344432</v>
      </c>
      <c r="G63" s="223">
        <f t="shared" si="2"/>
        <v>199791.03812549636</v>
      </c>
      <c r="H63" s="224">
        <f t="shared" si="3"/>
        <v>5.5928919513015929E-2</v>
      </c>
      <c r="K63" s="144"/>
      <c r="L63" s="144"/>
      <c r="M63" s="144"/>
    </row>
    <row r="64" spans="1:13">
      <c r="A64" s="215">
        <v>56</v>
      </c>
      <c r="B64" s="216" t="s">
        <v>58</v>
      </c>
      <c r="C64" s="106">
        <f>PFI!C75</f>
        <v>5949122.7963963039</v>
      </c>
      <c r="D64" s="245">
        <f>PFI!L75</f>
        <v>4085876.8123442004</v>
      </c>
      <c r="E64" s="252">
        <f t="shared" si="1"/>
        <v>10034999.608740505</v>
      </c>
      <c r="F64" s="174">
        <v>9975416.4487961475</v>
      </c>
      <c r="G64" s="223">
        <f t="shared" si="2"/>
        <v>59583.15994435735</v>
      </c>
      <c r="H64" s="224">
        <f t="shared" si="3"/>
        <v>5.972999748952601E-3</v>
      </c>
      <c r="K64" s="144"/>
      <c r="L64" s="144"/>
      <c r="M64" s="144"/>
    </row>
    <row r="65" spans="1:13">
      <c r="A65" s="215">
        <v>57</v>
      </c>
      <c r="B65" s="216" t="s">
        <v>59</v>
      </c>
      <c r="C65" s="106">
        <f>PFI!C76</f>
        <v>3494025.7554330616</v>
      </c>
      <c r="D65" s="245">
        <f>PFI!L76</f>
        <v>308610.19786944153</v>
      </c>
      <c r="E65" s="252">
        <f t="shared" si="1"/>
        <v>3802635.9533025031</v>
      </c>
      <c r="F65" s="174">
        <v>3508639.778373084</v>
      </c>
      <c r="G65" s="223">
        <f t="shared" si="2"/>
        <v>293996.17492941907</v>
      </c>
      <c r="H65" s="224">
        <f t="shared" si="3"/>
        <v>8.3792065729170417E-2</v>
      </c>
      <c r="K65" s="144"/>
      <c r="L65" s="144"/>
      <c r="M65" s="144"/>
    </row>
    <row r="66" spans="1:13">
      <c r="A66" s="215">
        <v>58</v>
      </c>
      <c r="B66" s="216" t="s">
        <v>60</v>
      </c>
      <c r="C66" s="106">
        <f>PFI!C77</f>
        <v>2672610.5529564954</v>
      </c>
      <c r="D66" s="245">
        <f>PFI!L77</f>
        <v>1434378.4484394474</v>
      </c>
      <c r="E66" s="252">
        <f t="shared" si="1"/>
        <v>4106989.0013959426</v>
      </c>
      <c r="F66" s="174">
        <v>3874632.8128829319</v>
      </c>
      <c r="G66" s="223">
        <f t="shared" si="2"/>
        <v>232356.18851301074</v>
      </c>
      <c r="H66" s="224">
        <f t="shared" si="3"/>
        <v>5.9968569857881793E-2</v>
      </c>
      <c r="K66" s="144"/>
      <c r="L66" s="144"/>
      <c r="M66" s="144"/>
    </row>
    <row r="67" spans="1:13">
      <c r="A67" s="215">
        <v>59</v>
      </c>
      <c r="B67" s="216" t="s">
        <v>61</v>
      </c>
      <c r="C67" s="106">
        <f>PFI!C78</f>
        <v>11189842.329684826</v>
      </c>
      <c r="D67" s="245">
        <f>PFI!L78</f>
        <v>4973965.4126188504</v>
      </c>
      <c r="E67" s="252">
        <f t="shared" si="1"/>
        <v>16163807.742303677</v>
      </c>
      <c r="F67" s="174">
        <v>15282724.183195824</v>
      </c>
      <c r="G67" s="223">
        <f t="shared" si="2"/>
        <v>881083.5591078531</v>
      </c>
      <c r="H67" s="224">
        <f t="shared" si="3"/>
        <v>5.7652258101775544E-2</v>
      </c>
      <c r="K67" s="144"/>
      <c r="L67" s="144"/>
      <c r="M67" s="144"/>
    </row>
    <row r="68" spans="1:13">
      <c r="A68" s="215">
        <v>60</v>
      </c>
      <c r="B68" s="216" t="s">
        <v>62</v>
      </c>
      <c r="C68" s="106">
        <f>PFI!C79</f>
        <v>3899194.2614195202</v>
      </c>
      <c r="D68" s="245">
        <f>PFI!L79</f>
        <v>282307.95993019122</v>
      </c>
      <c r="E68" s="252">
        <f t="shared" si="1"/>
        <v>4181502.2213497115</v>
      </c>
      <c r="F68" s="174">
        <v>3780848.6875164681</v>
      </c>
      <c r="G68" s="223">
        <f t="shared" si="2"/>
        <v>400653.53383324342</v>
      </c>
      <c r="H68" s="224">
        <f t="shared" si="3"/>
        <v>0.10596920610870075</v>
      </c>
      <c r="K68" s="144"/>
      <c r="L68" s="144"/>
      <c r="M68" s="144"/>
    </row>
    <row r="69" spans="1:13">
      <c r="A69" s="215">
        <v>61</v>
      </c>
      <c r="B69" s="216" t="s">
        <v>63</v>
      </c>
      <c r="C69" s="106">
        <f>PFI!C80</f>
        <v>23834650.08569729</v>
      </c>
      <c r="D69" s="245">
        <f>PFI!L80</f>
        <v>-3941746.2168992548</v>
      </c>
      <c r="E69" s="252">
        <f t="shared" si="1"/>
        <v>19892903.868798036</v>
      </c>
      <c r="F69" s="174">
        <v>18276079.611930743</v>
      </c>
      <c r="G69" s="223">
        <f t="shared" si="2"/>
        <v>1616824.2568672933</v>
      </c>
      <c r="H69" s="224">
        <f t="shared" si="3"/>
        <v>8.8466689311848867E-2</v>
      </c>
      <c r="K69" s="144"/>
      <c r="L69" s="144"/>
      <c r="M69" s="144"/>
    </row>
    <row r="70" spans="1:13">
      <c r="A70" s="215">
        <v>62</v>
      </c>
      <c r="B70" s="216" t="s">
        <v>64</v>
      </c>
      <c r="C70" s="106">
        <f>PFI!C81</f>
        <v>6674181.146060843</v>
      </c>
      <c r="D70" s="245">
        <f>PFI!L81</f>
        <v>640986.31684485357</v>
      </c>
      <c r="E70" s="252">
        <f t="shared" si="1"/>
        <v>7315167.4629056966</v>
      </c>
      <c r="F70" s="174">
        <v>6875989.9603502667</v>
      </c>
      <c r="G70" s="223">
        <f t="shared" si="2"/>
        <v>439177.50255542994</v>
      </c>
      <c r="H70" s="224">
        <f t="shared" si="3"/>
        <v>6.3871166928384904E-2</v>
      </c>
      <c r="K70" s="144"/>
      <c r="L70" s="144"/>
      <c r="M70" s="144"/>
    </row>
    <row r="71" spans="1:13">
      <c r="A71" s="215">
        <v>63</v>
      </c>
      <c r="B71" s="216" t="s">
        <v>65</v>
      </c>
      <c r="C71" s="106">
        <f>PFI!C82</f>
        <v>1877815.5432140026</v>
      </c>
      <c r="D71" s="245">
        <f>PFI!L82</f>
        <v>455580.51123729243</v>
      </c>
      <c r="E71" s="252">
        <f t="shared" si="1"/>
        <v>2333396.0544512952</v>
      </c>
      <c r="F71" s="174">
        <v>2181942.0614991784</v>
      </c>
      <c r="G71" s="223">
        <f t="shared" si="2"/>
        <v>151453.99295211677</v>
      </c>
      <c r="H71" s="224">
        <f t="shared" si="3"/>
        <v>6.9412472322044616E-2</v>
      </c>
      <c r="K71" s="144"/>
      <c r="L71" s="144"/>
      <c r="M71" s="144"/>
    </row>
    <row r="72" spans="1:13">
      <c r="A72" s="215">
        <v>64</v>
      </c>
      <c r="B72" s="216" t="s">
        <v>66</v>
      </c>
      <c r="C72" s="106">
        <f>PFI!C83</f>
        <v>9544405.712989971</v>
      </c>
      <c r="D72" s="245">
        <f>PFI!L83</f>
        <v>2363334.7423352837</v>
      </c>
      <c r="E72" s="252">
        <f t="shared" si="1"/>
        <v>11907740.455325255</v>
      </c>
      <c r="F72" s="174">
        <v>11180507.516209487</v>
      </c>
      <c r="G72" s="223">
        <f t="shared" si="2"/>
        <v>727232.9391157683</v>
      </c>
      <c r="H72" s="224">
        <f t="shared" si="3"/>
        <v>6.5044716267255831E-2</v>
      </c>
      <c r="K72" s="144"/>
      <c r="L72" s="144"/>
      <c r="M72" s="144"/>
    </row>
    <row r="73" spans="1:13">
      <c r="A73" s="215">
        <v>65</v>
      </c>
      <c r="B73" s="216" t="s">
        <v>67</v>
      </c>
      <c r="C73" s="106">
        <f>PFI!C84</f>
        <v>4914008.7828599326</v>
      </c>
      <c r="D73" s="245">
        <f>PFI!L84</f>
        <v>2692083.8282765518</v>
      </c>
      <c r="E73" s="252">
        <f t="shared" ref="E73:E127" si="4">C73+D73</f>
        <v>7606092.6111364849</v>
      </c>
      <c r="F73" s="174">
        <v>7274160.8409371721</v>
      </c>
      <c r="G73" s="223">
        <f t="shared" ref="G73:G127" si="5">E73-F73</f>
        <v>331931.77019931283</v>
      </c>
      <c r="H73" s="224">
        <f t="shared" ref="H73:H129" si="6">E73/F73-1</f>
        <v>4.563162369620466E-2</v>
      </c>
      <c r="K73" s="144"/>
      <c r="L73" s="144"/>
      <c r="M73" s="144"/>
    </row>
    <row r="74" spans="1:13">
      <c r="A74" s="215">
        <v>66</v>
      </c>
      <c r="B74" s="216" t="s">
        <v>68</v>
      </c>
      <c r="C74" s="106">
        <f>PFI!C85</f>
        <v>1282176.13573162</v>
      </c>
      <c r="D74" s="245">
        <f>PFI!L85</f>
        <v>415138.98842708115</v>
      </c>
      <c r="E74" s="252">
        <f t="shared" si="4"/>
        <v>1697315.1241587012</v>
      </c>
      <c r="F74" s="174">
        <v>1633472.2482569639</v>
      </c>
      <c r="G74" s="223">
        <f t="shared" si="5"/>
        <v>63842.87590173725</v>
      </c>
      <c r="H74" s="224">
        <f t="shared" si="6"/>
        <v>3.908415093667017E-2</v>
      </c>
      <c r="K74" s="144"/>
      <c r="L74" s="144"/>
      <c r="M74" s="144"/>
    </row>
    <row r="75" spans="1:13">
      <c r="A75" s="215">
        <v>67</v>
      </c>
      <c r="B75" s="216" t="s">
        <v>69</v>
      </c>
      <c r="C75" s="106">
        <f>PFI!C86</f>
        <v>5227340.5251360266</v>
      </c>
      <c r="D75" s="245">
        <f>PFI!L86</f>
        <v>3051988.9853655379</v>
      </c>
      <c r="E75" s="252">
        <f t="shared" si="4"/>
        <v>8279329.5105015645</v>
      </c>
      <c r="F75" s="174">
        <v>7883017.5464411182</v>
      </c>
      <c r="G75" s="223">
        <f t="shared" si="5"/>
        <v>396311.96406044625</v>
      </c>
      <c r="H75" s="224">
        <f t="shared" si="6"/>
        <v>5.027414460587698E-2</v>
      </c>
      <c r="K75" s="144"/>
      <c r="L75" s="144"/>
      <c r="M75" s="144"/>
    </row>
    <row r="76" spans="1:13">
      <c r="A76" s="215">
        <v>68</v>
      </c>
      <c r="B76" s="216" t="s">
        <v>70</v>
      </c>
      <c r="C76" s="106">
        <f>PFI!C87</f>
        <v>12162622.235617653</v>
      </c>
      <c r="D76" s="245">
        <f>PFI!L87</f>
        <v>4251398.4470425779</v>
      </c>
      <c r="E76" s="252">
        <f t="shared" si="4"/>
        <v>16414020.68266023</v>
      </c>
      <c r="F76" s="174">
        <v>15582683.030862929</v>
      </c>
      <c r="G76" s="223">
        <f t="shared" si="5"/>
        <v>831337.6517973002</v>
      </c>
      <c r="H76" s="224">
        <f t="shared" si="6"/>
        <v>5.3350097037253574E-2</v>
      </c>
      <c r="K76" s="144"/>
      <c r="L76" s="144"/>
      <c r="M76" s="144"/>
    </row>
    <row r="77" spans="1:13">
      <c r="A77" s="215">
        <v>69</v>
      </c>
      <c r="B77" s="216" t="s">
        <v>71</v>
      </c>
      <c r="C77" s="106">
        <f>PFI!C88</f>
        <v>2351638.0870745424</v>
      </c>
      <c r="D77" s="245">
        <f>PFI!L88</f>
        <v>253281.75396573404</v>
      </c>
      <c r="E77" s="252">
        <f t="shared" si="4"/>
        <v>2604919.8410402765</v>
      </c>
      <c r="F77" s="174">
        <v>2432236.756218588</v>
      </c>
      <c r="G77" s="223">
        <f t="shared" si="5"/>
        <v>172683.08482168848</v>
      </c>
      <c r="H77" s="224">
        <f t="shared" si="6"/>
        <v>7.0997646253056379E-2</v>
      </c>
      <c r="K77" s="144"/>
      <c r="L77" s="144"/>
      <c r="M77" s="144"/>
    </row>
    <row r="78" spans="1:13">
      <c r="A78" s="215">
        <v>70</v>
      </c>
      <c r="B78" s="216" t="s">
        <v>72</v>
      </c>
      <c r="C78" s="106">
        <f>PFI!C89</f>
        <v>24011104.206669394</v>
      </c>
      <c r="D78" s="245">
        <f>PFI!L89</f>
        <v>-5631424.5447149929</v>
      </c>
      <c r="E78" s="252">
        <f t="shared" si="4"/>
        <v>18379679.661954403</v>
      </c>
      <c r="F78" s="174">
        <v>16008355.540626541</v>
      </c>
      <c r="G78" s="223">
        <f t="shared" si="5"/>
        <v>2371324.1213278621</v>
      </c>
      <c r="H78" s="224">
        <f t="shared" si="6"/>
        <v>0.1481304007341564</v>
      </c>
      <c r="K78" s="144"/>
      <c r="L78" s="144"/>
      <c r="M78" s="144"/>
    </row>
    <row r="79" spans="1:13">
      <c r="A79" s="215">
        <v>71</v>
      </c>
      <c r="B79" s="216" t="s">
        <v>73</v>
      </c>
      <c r="C79" s="106">
        <f>PFI!C90</f>
        <v>1436144.3485737548</v>
      </c>
      <c r="D79" s="245">
        <f>PFI!L90</f>
        <v>756600.17811336264</v>
      </c>
      <c r="E79" s="252">
        <f t="shared" si="4"/>
        <v>2192744.5266871173</v>
      </c>
      <c r="F79" s="174">
        <v>2089939.8715496729</v>
      </c>
      <c r="G79" s="223">
        <f t="shared" si="5"/>
        <v>102804.65513744438</v>
      </c>
      <c r="H79" s="224">
        <f t="shared" si="6"/>
        <v>4.9190245392665588E-2</v>
      </c>
      <c r="K79" s="144"/>
      <c r="L79" s="144"/>
      <c r="M79" s="144"/>
    </row>
    <row r="80" spans="1:13">
      <c r="A80" s="215">
        <v>72</v>
      </c>
      <c r="B80" s="216" t="s">
        <v>74</v>
      </c>
      <c r="C80" s="106">
        <f>PFI!C91</f>
        <v>920747.78725610639</v>
      </c>
      <c r="D80" s="245">
        <f>PFI!L91</f>
        <v>199191.91106222014</v>
      </c>
      <c r="E80" s="252">
        <f t="shared" si="4"/>
        <v>1119939.6983183266</v>
      </c>
      <c r="F80" s="174">
        <v>1099127.5046797751</v>
      </c>
      <c r="G80" s="223">
        <f t="shared" si="5"/>
        <v>20812.193638551515</v>
      </c>
      <c r="H80" s="224">
        <f t="shared" si="6"/>
        <v>1.8935195006893224E-2</v>
      </c>
      <c r="K80" s="144"/>
      <c r="L80" s="144"/>
      <c r="M80" s="144"/>
    </row>
    <row r="81" spans="1:13">
      <c r="A81" s="215">
        <v>73</v>
      </c>
      <c r="B81" s="216" t="s">
        <v>75</v>
      </c>
      <c r="C81" s="106">
        <f>PFI!C92</f>
        <v>1100079.6956858966</v>
      </c>
      <c r="D81" s="245">
        <f>PFI!L92</f>
        <v>297618.63410046534</v>
      </c>
      <c r="E81" s="252">
        <f t="shared" si="4"/>
        <v>1397698.3297863619</v>
      </c>
      <c r="F81" s="174">
        <v>1320614.5647687942</v>
      </c>
      <c r="G81" s="223">
        <f t="shared" si="5"/>
        <v>77083.765017567668</v>
      </c>
      <c r="H81" s="224">
        <f t="shared" si="6"/>
        <v>5.8369615990917945E-2</v>
      </c>
      <c r="K81" s="144"/>
      <c r="L81" s="144"/>
      <c r="M81" s="144"/>
    </row>
    <row r="82" spans="1:13">
      <c r="A82" s="215">
        <v>74</v>
      </c>
      <c r="B82" s="216" t="s">
        <v>76</v>
      </c>
      <c r="C82" s="106">
        <f>PFI!C93</f>
        <v>1758607.6395271262</v>
      </c>
      <c r="D82" s="245">
        <f>PFI!L93</f>
        <v>756647.03222292964</v>
      </c>
      <c r="E82" s="252">
        <f t="shared" si="4"/>
        <v>2515254.6717500556</v>
      </c>
      <c r="F82" s="174">
        <v>2376718.3419995722</v>
      </c>
      <c r="G82" s="223">
        <f t="shared" si="5"/>
        <v>138536.32975048339</v>
      </c>
      <c r="H82" s="224">
        <f t="shared" si="6"/>
        <v>5.8288913457843927E-2</v>
      </c>
      <c r="K82" s="144"/>
      <c r="L82" s="144"/>
      <c r="M82" s="144"/>
    </row>
    <row r="83" spans="1:13">
      <c r="A83" s="215">
        <v>75</v>
      </c>
      <c r="B83" s="216" t="s">
        <v>77</v>
      </c>
      <c r="C83" s="106">
        <f>PFI!C94</f>
        <v>2193156.4281980544</v>
      </c>
      <c r="D83" s="245">
        <f>PFI!L94</f>
        <v>262111.32556964422</v>
      </c>
      <c r="E83" s="252">
        <f t="shared" si="4"/>
        <v>2455267.7537676985</v>
      </c>
      <c r="F83" s="174">
        <v>2329356.0904477476</v>
      </c>
      <c r="G83" s="223">
        <f t="shared" si="5"/>
        <v>125911.66331995092</v>
      </c>
      <c r="H83" s="224">
        <f t="shared" si="6"/>
        <v>5.4054278706588077E-2</v>
      </c>
      <c r="K83" s="144"/>
      <c r="L83" s="144"/>
      <c r="M83" s="144"/>
    </row>
    <row r="84" spans="1:13">
      <c r="A84" s="215">
        <v>76</v>
      </c>
      <c r="B84" s="216" t="s">
        <v>78</v>
      </c>
      <c r="C84" s="106">
        <f>PFI!C95</f>
        <v>24055838.548801422</v>
      </c>
      <c r="D84" s="245">
        <f>PFI!L95</f>
        <v>1522361.3230175588</v>
      </c>
      <c r="E84" s="252">
        <f t="shared" si="4"/>
        <v>25578199.871818982</v>
      </c>
      <c r="F84" s="174">
        <v>24044868.886494506</v>
      </c>
      <c r="G84" s="223">
        <f t="shared" si="5"/>
        <v>1533330.9853244759</v>
      </c>
      <c r="H84" s="224">
        <f t="shared" si="6"/>
        <v>6.3769571485819743E-2</v>
      </c>
      <c r="K84" s="144"/>
      <c r="L84" s="144"/>
      <c r="M84" s="144"/>
    </row>
    <row r="85" spans="1:13">
      <c r="A85" s="215">
        <v>77</v>
      </c>
      <c r="B85" s="216" t="s">
        <v>79</v>
      </c>
      <c r="C85" s="106">
        <f>PFI!C96</f>
        <v>14867064.426321926</v>
      </c>
      <c r="D85" s="245">
        <f>PFI!L96</f>
        <v>-226290.31076124421</v>
      </c>
      <c r="E85" s="252">
        <f t="shared" si="4"/>
        <v>14640774.115560681</v>
      </c>
      <c r="F85" s="174">
        <v>13593377.703595517</v>
      </c>
      <c r="G85" s="223">
        <f t="shared" si="5"/>
        <v>1047396.4119651634</v>
      </c>
      <c r="H85" s="224">
        <f t="shared" si="6"/>
        <v>7.705196124198932E-2</v>
      </c>
      <c r="K85" s="144"/>
      <c r="L85" s="144"/>
      <c r="M85" s="144"/>
    </row>
    <row r="86" spans="1:13">
      <c r="A86" s="215">
        <v>78</v>
      </c>
      <c r="B86" s="218" t="s">
        <v>80</v>
      </c>
      <c r="C86" s="106">
        <f>PFI!C97</f>
        <v>7461755.9831433985</v>
      </c>
      <c r="D86" s="245">
        <f>PFI!L97</f>
        <v>397491.29786107433</v>
      </c>
      <c r="E86" s="252">
        <f t="shared" si="4"/>
        <v>7859247.2810044726</v>
      </c>
      <c r="F86" s="174">
        <v>7220413.0089679705</v>
      </c>
      <c r="G86" s="223">
        <f t="shared" si="5"/>
        <v>638834.27203650214</v>
      </c>
      <c r="H86" s="224">
        <f t="shared" si="6"/>
        <v>8.8476139971917167E-2</v>
      </c>
      <c r="K86" s="144"/>
      <c r="L86" s="144"/>
      <c r="M86" s="144"/>
    </row>
    <row r="87" spans="1:13">
      <c r="A87" s="215">
        <v>79</v>
      </c>
      <c r="B87" s="216" t="s">
        <v>81</v>
      </c>
      <c r="C87" s="106">
        <f>PFI!C98</f>
        <v>2328039.7126946966</v>
      </c>
      <c r="D87" s="245">
        <f>PFI!L98</f>
        <v>533457.57397177012</v>
      </c>
      <c r="E87" s="252">
        <f t="shared" si="4"/>
        <v>2861497.2866664669</v>
      </c>
      <c r="F87" s="174">
        <v>2672037.1382037806</v>
      </c>
      <c r="G87" s="223">
        <f t="shared" si="5"/>
        <v>189460.14846268622</v>
      </c>
      <c r="H87" s="224">
        <f t="shared" si="6"/>
        <v>7.090475867788526E-2</v>
      </c>
      <c r="K87" s="144"/>
      <c r="L87" s="144"/>
      <c r="M87" s="144"/>
    </row>
    <row r="88" spans="1:13">
      <c r="A88" s="215">
        <v>80</v>
      </c>
      <c r="B88" s="216" t="s">
        <v>82</v>
      </c>
      <c r="C88" s="106">
        <f>PFI!C99</f>
        <v>1819638.3742832395</v>
      </c>
      <c r="D88" s="245">
        <f>PFI!L99</f>
        <v>314011.54552230565</v>
      </c>
      <c r="E88" s="252">
        <f t="shared" si="4"/>
        <v>2133649.9198055454</v>
      </c>
      <c r="F88" s="174">
        <v>1897413.9470508213</v>
      </c>
      <c r="G88" s="223">
        <f t="shared" si="5"/>
        <v>236235.97275472409</v>
      </c>
      <c r="H88" s="224">
        <f t="shared" si="6"/>
        <v>0.12450418271769803</v>
      </c>
      <c r="K88" s="144"/>
      <c r="L88" s="144"/>
      <c r="M88" s="144"/>
    </row>
    <row r="89" spans="1:13">
      <c r="A89" s="215">
        <v>81</v>
      </c>
      <c r="B89" s="216" t="s">
        <v>83</v>
      </c>
      <c r="C89" s="106">
        <f>PFI!C100</f>
        <v>2746354.1817307938</v>
      </c>
      <c r="D89" s="245">
        <f>PFI!L100</f>
        <v>909768.05234117538</v>
      </c>
      <c r="E89" s="252">
        <f t="shared" si="4"/>
        <v>3656122.2340719691</v>
      </c>
      <c r="F89" s="174">
        <v>3453832.408426302</v>
      </c>
      <c r="G89" s="223">
        <f t="shared" si="5"/>
        <v>202289.82564566704</v>
      </c>
      <c r="H89" s="224">
        <f t="shared" si="6"/>
        <v>5.8569670361579007E-2</v>
      </c>
      <c r="K89" s="144"/>
      <c r="L89" s="144"/>
      <c r="M89" s="144"/>
    </row>
    <row r="90" spans="1:13">
      <c r="A90" s="215">
        <v>82</v>
      </c>
      <c r="B90" s="216" t="s">
        <v>84</v>
      </c>
      <c r="C90" s="106">
        <f>PFI!C101</f>
        <v>5049828.4864724288</v>
      </c>
      <c r="D90" s="245">
        <f>PFI!L101</f>
        <v>1426691.6138647834</v>
      </c>
      <c r="E90" s="252">
        <f t="shared" si="4"/>
        <v>6476520.100337212</v>
      </c>
      <c r="F90" s="174">
        <v>6110476.4386771889</v>
      </c>
      <c r="G90" s="223">
        <f t="shared" si="5"/>
        <v>366043.66166002303</v>
      </c>
      <c r="H90" s="224">
        <f t="shared" si="6"/>
        <v>5.9904275113981997E-2</v>
      </c>
      <c r="K90" s="144"/>
      <c r="L90" s="144"/>
      <c r="M90" s="144"/>
    </row>
    <row r="91" spans="1:13">
      <c r="A91" s="215">
        <v>83</v>
      </c>
      <c r="B91" s="216" t="s">
        <v>85</v>
      </c>
      <c r="C91" s="106">
        <f>PFI!C102</f>
        <v>2594408.6227163612</v>
      </c>
      <c r="D91" s="245">
        <f>PFI!L102</f>
        <v>1192280.858447826</v>
      </c>
      <c r="E91" s="252">
        <f t="shared" si="4"/>
        <v>3786689.4811641872</v>
      </c>
      <c r="F91" s="174">
        <v>3612765.9014219795</v>
      </c>
      <c r="G91" s="223">
        <f t="shared" si="5"/>
        <v>173923.57974220766</v>
      </c>
      <c r="H91" s="224">
        <f t="shared" si="6"/>
        <v>4.814139207684387E-2</v>
      </c>
      <c r="K91" s="144"/>
      <c r="L91" s="144"/>
      <c r="M91" s="144"/>
    </row>
    <row r="92" spans="1:13">
      <c r="A92" s="215">
        <v>84</v>
      </c>
      <c r="B92" s="216" t="s">
        <v>86</v>
      </c>
      <c r="C92" s="106">
        <f>PFI!C103</f>
        <v>4735168.5219322471</v>
      </c>
      <c r="D92" s="245">
        <f>PFI!L103</f>
        <v>948585.90384622954</v>
      </c>
      <c r="E92" s="252">
        <f t="shared" si="4"/>
        <v>5683754.4257784765</v>
      </c>
      <c r="F92" s="174">
        <v>5323072.3753984403</v>
      </c>
      <c r="G92" s="223">
        <f t="shared" si="5"/>
        <v>360682.05038003623</v>
      </c>
      <c r="H92" s="224">
        <f t="shared" si="6"/>
        <v>6.7758246543292433E-2</v>
      </c>
      <c r="K92" s="144"/>
      <c r="L92" s="144"/>
      <c r="M92" s="144"/>
    </row>
    <row r="93" spans="1:13">
      <c r="A93" s="215">
        <v>85</v>
      </c>
      <c r="B93" s="216" t="s">
        <v>87</v>
      </c>
      <c r="C93" s="106">
        <f>PFI!C104</f>
        <v>1572267.5191955999</v>
      </c>
      <c r="D93" s="245">
        <f>PFI!L104</f>
        <v>605781.78239817952</v>
      </c>
      <c r="E93" s="252">
        <f t="shared" si="4"/>
        <v>2178049.3015937796</v>
      </c>
      <c r="F93" s="174">
        <v>2127292.8207741929</v>
      </c>
      <c r="G93" s="223">
        <f t="shared" si="5"/>
        <v>50756.480819586664</v>
      </c>
      <c r="H93" s="224">
        <f t="shared" si="6"/>
        <v>2.385965877566143E-2</v>
      </c>
      <c r="K93" s="144"/>
      <c r="L93" s="144"/>
      <c r="M93" s="144"/>
    </row>
    <row r="94" spans="1:13">
      <c r="A94" s="215">
        <v>86</v>
      </c>
      <c r="B94" s="216" t="s">
        <v>88</v>
      </c>
      <c r="C94" s="106">
        <f>PFI!C105</f>
        <v>10020079.399485858</v>
      </c>
      <c r="D94" s="245">
        <f>PFI!L105</f>
        <v>7468370.7743325392</v>
      </c>
      <c r="E94" s="252">
        <f t="shared" si="4"/>
        <v>17488450.173818398</v>
      </c>
      <c r="F94" s="174">
        <v>16784902.846522242</v>
      </c>
      <c r="G94" s="223">
        <f t="shared" si="5"/>
        <v>703547.32729615644</v>
      </c>
      <c r="H94" s="224">
        <f t="shared" si="6"/>
        <v>4.191548403522205E-2</v>
      </c>
      <c r="K94" s="144"/>
      <c r="L94" s="144"/>
      <c r="M94" s="144"/>
    </row>
    <row r="95" spans="1:13">
      <c r="A95" s="215">
        <v>87</v>
      </c>
      <c r="B95" s="216" t="s">
        <v>89</v>
      </c>
      <c r="C95" s="106">
        <f>PFI!C106</f>
        <v>1769694.1408861547</v>
      </c>
      <c r="D95" s="245">
        <f>PFI!L106</f>
        <v>1471706.4579503494</v>
      </c>
      <c r="E95" s="252">
        <f t="shared" si="4"/>
        <v>3241400.5988365039</v>
      </c>
      <c r="F95" s="174">
        <v>3137809.1220297418</v>
      </c>
      <c r="G95" s="223">
        <f t="shared" si="5"/>
        <v>103591.47680676216</v>
      </c>
      <c r="H95" s="224">
        <f t="shared" si="6"/>
        <v>3.3013951065242741E-2</v>
      </c>
      <c r="K95" s="144"/>
      <c r="L95" s="144"/>
      <c r="M95" s="144"/>
    </row>
    <row r="96" spans="1:13">
      <c r="A96" s="215">
        <v>88</v>
      </c>
      <c r="B96" s="216" t="s">
        <v>90</v>
      </c>
      <c r="C96" s="106">
        <f>PFI!C107</f>
        <v>2108821.5695009558</v>
      </c>
      <c r="D96" s="245">
        <f>PFI!L107</f>
        <v>509996.52637473296</v>
      </c>
      <c r="E96" s="252">
        <f t="shared" si="4"/>
        <v>2618818.0958756888</v>
      </c>
      <c r="F96" s="174">
        <v>2516590.0171591835</v>
      </c>
      <c r="G96" s="223">
        <f t="shared" si="5"/>
        <v>102228.07871650532</v>
      </c>
      <c r="H96" s="224">
        <f t="shared" si="6"/>
        <v>4.0621665833318277E-2</v>
      </c>
      <c r="K96" s="144"/>
      <c r="L96" s="144"/>
      <c r="M96" s="144"/>
    </row>
    <row r="97" spans="1:13">
      <c r="A97" s="215">
        <v>89</v>
      </c>
      <c r="B97" s="216" t="s">
        <v>91</v>
      </c>
      <c r="C97" s="106">
        <f>PFI!C108</f>
        <v>4658473.9176158719</v>
      </c>
      <c r="D97" s="245">
        <f>PFI!L108</f>
        <v>215020.79956170209</v>
      </c>
      <c r="E97" s="252">
        <f t="shared" si="4"/>
        <v>4873494.7171775736</v>
      </c>
      <c r="F97" s="174">
        <v>4543175.0860789446</v>
      </c>
      <c r="G97" s="223">
        <f t="shared" si="5"/>
        <v>330319.63109862898</v>
      </c>
      <c r="H97" s="224">
        <f t="shared" si="6"/>
        <v>7.2706779914950781E-2</v>
      </c>
      <c r="K97" s="144"/>
      <c r="L97" s="144"/>
      <c r="M97" s="144"/>
    </row>
    <row r="98" spans="1:13">
      <c r="A98" s="215">
        <v>90</v>
      </c>
      <c r="B98" s="216" t="s">
        <v>92</v>
      </c>
      <c r="C98" s="106">
        <f>PFI!C109</f>
        <v>891501.56282589969</v>
      </c>
      <c r="D98" s="245">
        <f>PFI!L109</f>
        <v>396960.67770160991</v>
      </c>
      <c r="E98" s="252">
        <f t="shared" si="4"/>
        <v>1288462.2405275097</v>
      </c>
      <c r="F98" s="174">
        <v>1190960.0887208795</v>
      </c>
      <c r="G98" s="223">
        <f t="shared" si="5"/>
        <v>97502.151806630194</v>
      </c>
      <c r="H98" s="224">
        <f t="shared" si="6"/>
        <v>8.1868530045662524E-2</v>
      </c>
      <c r="K98" s="144"/>
      <c r="L98" s="144"/>
      <c r="M98" s="144"/>
    </row>
    <row r="99" spans="1:13">
      <c r="A99" s="215">
        <v>91</v>
      </c>
      <c r="B99" s="216" t="s">
        <v>93</v>
      </c>
      <c r="C99" s="106">
        <f>PFI!C110</f>
        <v>822226.85833983717</v>
      </c>
      <c r="D99" s="245">
        <f>PFI!L110</f>
        <v>729796.35327850352</v>
      </c>
      <c r="E99" s="252">
        <f t="shared" si="4"/>
        <v>1552023.2116183406</v>
      </c>
      <c r="F99" s="174">
        <v>1459998.312661594</v>
      </c>
      <c r="G99" s="223">
        <f t="shared" si="5"/>
        <v>92024.898956746561</v>
      </c>
      <c r="H99" s="224">
        <f t="shared" si="6"/>
        <v>6.3030825555533854E-2</v>
      </c>
      <c r="K99" s="144"/>
      <c r="L99" s="144"/>
      <c r="M99" s="144"/>
    </row>
    <row r="100" spans="1:13">
      <c r="A100" s="215">
        <v>92</v>
      </c>
      <c r="B100" s="216" t="s">
        <v>94</v>
      </c>
      <c r="C100" s="106">
        <f>PFI!C111</f>
        <v>1928533.2075635763</v>
      </c>
      <c r="D100" s="245">
        <f>PFI!L111</f>
        <v>562720.39655668917</v>
      </c>
      <c r="E100" s="252">
        <f t="shared" si="4"/>
        <v>2491253.6041202657</v>
      </c>
      <c r="F100" s="174">
        <v>2330511.494839224</v>
      </c>
      <c r="G100" s="223">
        <f t="shared" si="5"/>
        <v>160742.10928104166</v>
      </c>
      <c r="H100" s="224">
        <f t="shared" si="6"/>
        <v>6.8972888413979305E-2</v>
      </c>
      <c r="K100" s="144"/>
      <c r="L100" s="144"/>
      <c r="M100" s="144"/>
    </row>
    <row r="101" spans="1:13">
      <c r="A101" s="215">
        <v>93</v>
      </c>
      <c r="B101" s="216" t="s">
        <v>95</v>
      </c>
      <c r="C101" s="106">
        <f>PFI!C112</f>
        <v>2443973.6766332122</v>
      </c>
      <c r="D101" s="245">
        <f>PFI!L112</f>
        <v>995751.73097214242</v>
      </c>
      <c r="E101" s="252">
        <f t="shared" si="4"/>
        <v>3439725.4076053547</v>
      </c>
      <c r="F101" s="174">
        <v>3258528.5778154228</v>
      </c>
      <c r="G101" s="223">
        <f t="shared" si="5"/>
        <v>181196.82978993189</v>
      </c>
      <c r="H101" s="224">
        <f t="shared" si="6"/>
        <v>5.5606948186230021E-2</v>
      </c>
      <c r="K101" s="144"/>
      <c r="L101" s="144"/>
      <c r="M101" s="144"/>
    </row>
    <row r="102" spans="1:13">
      <c r="A102" s="215">
        <v>94</v>
      </c>
      <c r="B102" s="216" t="s">
        <v>96</v>
      </c>
      <c r="C102" s="106">
        <f>PFI!C113</f>
        <v>4711095.7128800424</v>
      </c>
      <c r="D102" s="245">
        <f>PFI!L113</f>
        <v>893052.80105573707</v>
      </c>
      <c r="E102" s="252">
        <f t="shared" si="4"/>
        <v>5604148.5139357792</v>
      </c>
      <c r="F102" s="174">
        <v>5324381.9751411844</v>
      </c>
      <c r="G102" s="223">
        <f t="shared" si="5"/>
        <v>279766.53879459482</v>
      </c>
      <c r="H102" s="224">
        <f t="shared" si="6"/>
        <v>5.2544415502266073E-2</v>
      </c>
      <c r="K102" s="144"/>
      <c r="L102" s="144"/>
      <c r="M102" s="144"/>
    </row>
    <row r="103" spans="1:13">
      <c r="A103" s="215">
        <v>95</v>
      </c>
      <c r="B103" s="216" t="s">
        <v>97</v>
      </c>
      <c r="C103" s="106">
        <f>PFI!C114</f>
        <v>1876463.8052607169</v>
      </c>
      <c r="D103" s="245">
        <f>PFI!L114</f>
        <v>692003.7201367555</v>
      </c>
      <c r="E103" s="252">
        <f t="shared" si="4"/>
        <v>2568467.5253974725</v>
      </c>
      <c r="F103" s="174">
        <v>2411963.8829708458</v>
      </c>
      <c r="G103" s="223">
        <f t="shared" si="5"/>
        <v>156503.64242662676</v>
      </c>
      <c r="H103" s="224">
        <f t="shared" si="6"/>
        <v>6.4886395493559013E-2</v>
      </c>
      <c r="K103" s="144"/>
      <c r="L103" s="144"/>
      <c r="M103" s="144"/>
    </row>
    <row r="104" spans="1:13">
      <c r="A104" s="215">
        <v>96</v>
      </c>
      <c r="B104" s="216" t="s">
        <v>98</v>
      </c>
      <c r="C104" s="106">
        <f>PFI!C115</f>
        <v>18031499.135993499</v>
      </c>
      <c r="D104" s="245">
        <f>PFI!L115</f>
        <v>-742720.00076637883</v>
      </c>
      <c r="E104" s="252">
        <f t="shared" si="4"/>
        <v>17288779.135227121</v>
      </c>
      <c r="F104" s="174">
        <v>16001641.676180894</v>
      </c>
      <c r="G104" s="223">
        <f t="shared" si="5"/>
        <v>1287137.4590462279</v>
      </c>
      <c r="H104" s="224">
        <f t="shared" si="6"/>
        <v>8.0437837885233066E-2</v>
      </c>
      <c r="K104" s="144"/>
      <c r="L104" s="144"/>
      <c r="M104" s="144"/>
    </row>
    <row r="105" spans="1:13">
      <c r="A105" s="215">
        <v>97</v>
      </c>
      <c r="B105" s="216" t="s">
        <v>99</v>
      </c>
      <c r="C105" s="106">
        <f>PFI!C116</f>
        <v>13800266.985904898</v>
      </c>
      <c r="D105" s="245">
        <f>PFI!L116</f>
        <v>3664481.1622677776</v>
      </c>
      <c r="E105" s="252">
        <f t="shared" si="4"/>
        <v>17464748.148172677</v>
      </c>
      <c r="F105" s="174">
        <v>16585411.553240737</v>
      </c>
      <c r="G105" s="223">
        <f t="shared" si="5"/>
        <v>879336.59493193962</v>
      </c>
      <c r="H105" s="224">
        <f t="shared" si="6"/>
        <v>5.3018678017677567E-2</v>
      </c>
      <c r="K105" s="144"/>
      <c r="L105" s="144"/>
      <c r="M105" s="144"/>
    </row>
    <row r="106" spans="1:13">
      <c r="A106" s="215">
        <v>98</v>
      </c>
      <c r="B106" s="216" t="s">
        <v>100</v>
      </c>
      <c r="C106" s="106">
        <f>PFI!C117</f>
        <v>5469271.3546627155</v>
      </c>
      <c r="D106" s="245">
        <f>PFI!L117</f>
        <v>-659969.51241428859</v>
      </c>
      <c r="E106" s="252">
        <f t="shared" si="4"/>
        <v>4809301.8422484268</v>
      </c>
      <c r="F106" s="174">
        <v>4462006.4004592588</v>
      </c>
      <c r="G106" s="223">
        <f t="shared" si="5"/>
        <v>347295.44178916793</v>
      </c>
      <c r="H106" s="224">
        <f t="shared" si="6"/>
        <v>7.7833918336249308E-2</v>
      </c>
      <c r="K106" s="144"/>
      <c r="L106" s="144"/>
      <c r="M106" s="144"/>
    </row>
    <row r="107" spans="1:13">
      <c r="A107" s="215">
        <v>99</v>
      </c>
      <c r="B107" s="216" t="s">
        <v>101</v>
      </c>
      <c r="C107" s="106">
        <f>PFI!C118</f>
        <v>1759393.416738552</v>
      </c>
      <c r="D107" s="245">
        <f>PFI!L118</f>
        <v>65527.498973126152</v>
      </c>
      <c r="E107" s="252">
        <f t="shared" si="4"/>
        <v>1824920.9157116781</v>
      </c>
      <c r="F107" s="174">
        <v>1690389.2458015832</v>
      </c>
      <c r="G107" s="223">
        <f t="shared" si="5"/>
        <v>134531.66991009493</v>
      </c>
      <c r="H107" s="224">
        <f t="shared" si="6"/>
        <v>7.9586207877405224E-2</v>
      </c>
      <c r="K107" s="144"/>
      <c r="L107" s="144"/>
      <c r="M107" s="144"/>
    </row>
    <row r="108" spans="1:13">
      <c r="A108" s="215">
        <v>100</v>
      </c>
      <c r="B108" s="216" t="s">
        <v>102</v>
      </c>
      <c r="C108" s="106">
        <f>PFI!C119</f>
        <v>13979165.773744226</v>
      </c>
      <c r="D108" s="245">
        <f>PFI!L119</f>
        <v>-250045.80724568435</v>
      </c>
      <c r="E108" s="252">
        <f t="shared" si="4"/>
        <v>13729119.966498541</v>
      </c>
      <c r="F108" s="174">
        <v>12815097.309568569</v>
      </c>
      <c r="G108" s="223">
        <f t="shared" si="5"/>
        <v>914022.65692997165</v>
      </c>
      <c r="H108" s="224">
        <f t="shared" si="6"/>
        <v>7.1323895156652828E-2</v>
      </c>
      <c r="K108" s="144"/>
      <c r="L108" s="144"/>
      <c r="M108" s="144"/>
    </row>
    <row r="109" spans="1:13">
      <c r="A109" s="215">
        <v>101</v>
      </c>
      <c r="B109" s="216" t="s">
        <v>103</v>
      </c>
      <c r="C109" s="106">
        <f>PFI!C120</f>
        <v>2094747.22013794</v>
      </c>
      <c r="D109" s="245">
        <f>PFI!L120</f>
        <v>355772.38596528885</v>
      </c>
      <c r="E109" s="252">
        <f t="shared" si="4"/>
        <v>2450519.6061032289</v>
      </c>
      <c r="F109" s="174">
        <v>2335429.0814802875</v>
      </c>
      <c r="G109" s="223">
        <f t="shared" si="5"/>
        <v>115090.52462294139</v>
      </c>
      <c r="H109" s="224">
        <f t="shared" si="6"/>
        <v>4.928024812896159E-2</v>
      </c>
      <c r="K109" s="144"/>
      <c r="L109" s="144"/>
      <c r="M109" s="144"/>
    </row>
    <row r="110" spans="1:13">
      <c r="A110" s="215">
        <v>102</v>
      </c>
      <c r="B110" s="216" t="s">
        <v>104</v>
      </c>
      <c r="C110" s="106">
        <f>PFI!C121</f>
        <v>2248515.6102417232</v>
      </c>
      <c r="D110" s="245">
        <f>PFI!L121</f>
        <v>1167966.0751662622</v>
      </c>
      <c r="E110" s="252">
        <f t="shared" si="4"/>
        <v>3416481.6854079855</v>
      </c>
      <c r="F110" s="174">
        <v>3340590.4115512706</v>
      </c>
      <c r="G110" s="223">
        <f t="shared" si="5"/>
        <v>75891.273856714834</v>
      </c>
      <c r="H110" s="224">
        <f t="shared" si="6"/>
        <v>2.2717922434996485E-2</v>
      </c>
      <c r="K110" s="144"/>
      <c r="L110" s="144"/>
      <c r="M110" s="144"/>
    </row>
    <row r="111" spans="1:13">
      <c r="A111" s="215">
        <v>103</v>
      </c>
      <c r="B111" s="216" t="s">
        <v>105</v>
      </c>
      <c r="C111" s="106">
        <f>PFI!C122</f>
        <v>7478339.0923183123</v>
      </c>
      <c r="D111" s="245">
        <f>PFI!L122</f>
        <v>1578453.60589339</v>
      </c>
      <c r="E111" s="252">
        <f t="shared" si="4"/>
        <v>9056792.6982117016</v>
      </c>
      <c r="F111" s="174">
        <v>8540280.3896751963</v>
      </c>
      <c r="G111" s="223">
        <f t="shared" si="5"/>
        <v>516512.30853650533</v>
      </c>
      <c r="H111" s="224">
        <f t="shared" si="6"/>
        <v>6.0479549261748478E-2</v>
      </c>
      <c r="K111" s="144"/>
      <c r="L111" s="144"/>
      <c r="M111" s="144"/>
    </row>
    <row r="112" spans="1:13">
      <c r="A112" s="215">
        <v>104</v>
      </c>
      <c r="B112" s="216" t="s">
        <v>106</v>
      </c>
      <c r="C112" s="106">
        <f>PFI!C123</f>
        <v>10102522.059220545</v>
      </c>
      <c r="D112" s="245">
        <f>PFI!L123</f>
        <v>-1390710.0936443966</v>
      </c>
      <c r="E112" s="252">
        <f t="shared" si="4"/>
        <v>8711811.9655761477</v>
      </c>
      <c r="F112" s="174">
        <v>8076455.8300067224</v>
      </c>
      <c r="G112" s="223">
        <f t="shared" si="5"/>
        <v>635356.1355694253</v>
      </c>
      <c r="H112" s="224">
        <f t="shared" si="6"/>
        <v>7.8667691490228453E-2</v>
      </c>
      <c r="K112" s="144"/>
      <c r="L112" s="144"/>
      <c r="M112" s="144"/>
    </row>
    <row r="113" spans="1:13">
      <c r="A113" s="215">
        <v>105</v>
      </c>
      <c r="B113" s="216" t="s">
        <v>107</v>
      </c>
      <c r="C113" s="106">
        <f>PFI!C124</f>
        <v>1661284.2879443085</v>
      </c>
      <c r="D113" s="245">
        <f>PFI!L124</f>
        <v>653475.35784313281</v>
      </c>
      <c r="E113" s="252">
        <f t="shared" si="4"/>
        <v>2314759.6457874412</v>
      </c>
      <c r="F113" s="174">
        <v>2197390.4241306968</v>
      </c>
      <c r="G113" s="223">
        <f t="shared" si="5"/>
        <v>117369.22165674437</v>
      </c>
      <c r="H113" s="224">
        <f t="shared" si="6"/>
        <v>5.3413003154947569E-2</v>
      </c>
      <c r="K113" s="144"/>
      <c r="L113" s="144"/>
      <c r="M113" s="144"/>
    </row>
    <row r="114" spans="1:13">
      <c r="A114" s="215">
        <v>106</v>
      </c>
      <c r="B114" s="216" t="s">
        <v>108</v>
      </c>
      <c r="C114" s="106">
        <f>PFI!C125</f>
        <v>16133921.14911156</v>
      </c>
      <c r="D114" s="245">
        <f>PFI!L125</f>
        <v>4665836.8449966004</v>
      </c>
      <c r="E114" s="252">
        <f t="shared" si="4"/>
        <v>20799757.994108159</v>
      </c>
      <c r="F114" s="174">
        <v>19619606.324842378</v>
      </c>
      <c r="G114" s="223">
        <f t="shared" si="5"/>
        <v>1180151.6692657806</v>
      </c>
      <c r="H114" s="224">
        <f t="shared" si="6"/>
        <v>6.0151648800999213E-2</v>
      </c>
      <c r="K114" s="144"/>
      <c r="L114" s="144"/>
      <c r="M114" s="144"/>
    </row>
    <row r="115" spans="1:13">
      <c r="A115" s="215">
        <v>107</v>
      </c>
      <c r="B115" s="216" t="s">
        <v>109</v>
      </c>
      <c r="C115" s="106">
        <f>PFI!C126</f>
        <v>2126561.3388025733</v>
      </c>
      <c r="D115" s="245">
        <f>PFI!L126</f>
        <v>337267.10337521537</v>
      </c>
      <c r="E115" s="252">
        <f t="shared" si="4"/>
        <v>2463828.4421777888</v>
      </c>
      <c r="F115" s="174">
        <v>2314560.2221380016</v>
      </c>
      <c r="G115" s="223">
        <f t="shared" si="5"/>
        <v>149268.22003978724</v>
      </c>
      <c r="H115" s="224">
        <f t="shared" si="6"/>
        <v>6.4490964033722786E-2</v>
      </c>
      <c r="K115" s="144"/>
      <c r="L115" s="144"/>
      <c r="M115" s="144"/>
    </row>
    <row r="116" spans="1:13">
      <c r="A116" s="215">
        <v>108</v>
      </c>
      <c r="B116" s="216" t="s">
        <v>110</v>
      </c>
      <c r="C116" s="106">
        <f>PFI!C127</f>
        <v>17291598.427421324</v>
      </c>
      <c r="D116" s="245">
        <f>PFI!L127</f>
        <v>3819561.4353741305</v>
      </c>
      <c r="E116" s="252">
        <f t="shared" si="4"/>
        <v>21111159.862795454</v>
      </c>
      <c r="F116" s="174">
        <v>19960824.997777279</v>
      </c>
      <c r="G116" s="223">
        <f t="shared" si="5"/>
        <v>1150334.8650181741</v>
      </c>
      <c r="H116" s="224">
        <f t="shared" si="6"/>
        <v>5.7629625285842145E-2</v>
      </c>
      <c r="K116" s="144"/>
      <c r="L116" s="144"/>
      <c r="M116" s="144"/>
    </row>
    <row r="117" spans="1:13">
      <c r="A117" s="215">
        <v>109</v>
      </c>
      <c r="B117" s="216" t="s">
        <v>111</v>
      </c>
      <c r="C117" s="106">
        <f>PFI!C128</f>
        <v>1167532.8131723434</v>
      </c>
      <c r="D117" s="245">
        <f>PFI!L128</f>
        <v>584034.8759733052</v>
      </c>
      <c r="E117" s="252">
        <f t="shared" si="4"/>
        <v>1751567.6891456486</v>
      </c>
      <c r="F117" s="174">
        <v>1661736.1825438701</v>
      </c>
      <c r="G117" s="223">
        <f t="shared" si="5"/>
        <v>89831.506601778558</v>
      </c>
      <c r="H117" s="224">
        <f t="shared" si="6"/>
        <v>5.4058825670065147E-2</v>
      </c>
      <c r="K117" s="144"/>
      <c r="L117" s="144"/>
      <c r="M117" s="144"/>
    </row>
    <row r="118" spans="1:13">
      <c r="A118" s="215">
        <v>110</v>
      </c>
      <c r="B118" s="216" t="s">
        <v>112</v>
      </c>
      <c r="C118" s="106">
        <f>PFI!C129</f>
        <v>4363853.6146918721</v>
      </c>
      <c r="D118" s="245">
        <f>PFI!L129</f>
        <v>1695072.6122042658</v>
      </c>
      <c r="E118" s="252">
        <f t="shared" si="4"/>
        <v>6058926.2268961379</v>
      </c>
      <c r="F118" s="174">
        <v>5744242.7330422476</v>
      </c>
      <c r="G118" s="223">
        <f t="shared" si="5"/>
        <v>314683.49385389034</v>
      </c>
      <c r="H118" s="224">
        <f t="shared" si="6"/>
        <v>5.4782415799345729E-2</v>
      </c>
      <c r="K118" s="144"/>
      <c r="L118" s="144"/>
      <c r="M118" s="144"/>
    </row>
    <row r="119" spans="1:13">
      <c r="A119" s="215">
        <v>111</v>
      </c>
      <c r="B119" s="216" t="s">
        <v>113</v>
      </c>
      <c r="C119" s="106">
        <f>PFI!C130</f>
        <v>1345526.4293029276</v>
      </c>
      <c r="D119" s="245">
        <f>PFI!L130</f>
        <v>772336.48099987814</v>
      </c>
      <c r="E119" s="252">
        <f t="shared" si="4"/>
        <v>2117862.9103028057</v>
      </c>
      <c r="F119" s="174">
        <v>2053045.2361179499</v>
      </c>
      <c r="G119" s="223">
        <f t="shared" si="5"/>
        <v>64817.674184855772</v>
      </c>
      <c r="H119" s="224">
        <f t="shared" si="6"/>
        <v>3.1571478818176457E-2</v>
      </c>
      <c r="K119" s="144"/>
      <c r="L119" s="144"/>
      <c r="M119" s="144"/>
    </row>
    <row r="120" spans="1:13">
      <c r="A120" s="215">
        <v>112</v>
      </c>
      <c r="B120" s="216" t="s">
        <v>114</v>
      </c>
      <c r="C120" s="106">
        <f>PFI!C131</f>
        <v>663616.11535718362</v>
      </c>
      <c r="D120" s="245">
        <f>PFI!L131</f>
        <v>596661.1059266791</v>
      </c>
      <c r="E120" s="252">
        <f t="shared" si="4"/>
        <v>1260277.2212838628</v>
      </c>
      <c r="F120" s="174">
        <v>1218877.5831666279</v>
      </c>
      <c r="G120" s="223">
        <f t="shared" si="5"/>
        <v>41399.638117234921</v>
      </c>
      <c r="H120" s="224">
        <f t="shared" si="6"/>
        <v>3.3965378220903286E-2</v>
      </c>
      <c r="K120" s="144"/>
      <c r="L120" s="144"/>
      <c r="M120" s="144"/>
    </row>
    <row r="121" spans="1:13">
      <c r="A121" s="215">
        <v>113</v>
      </c>
      <c r="B121" s="216" t="s">
        <v>115</v>
      </c>
      <c r="C121" s="106">
        <f>PFI!C132</f>
        <v>1929939.6523625301</v>
      </c>
      <c r="D121" s="245">
        <f>PFI!L132</f>
        <v>811905.93314410502</v>
      </c>
      <c r="E121" s="252">
        <f t="shared" si="4"/>
        <v>2741845.5855066353</v>
      </c>
      <c r="F121" s="174">
        <v>2612171.1566184312</v>
      </c>
      <c r="G121" s="223">
        <f t="shared" si="5"/>
        <v>129674.42888820404</v>
      </c>
      <c r="H121" s="224">
        <f t="shared" si="6"/>
        <v>4.9642393669208529E-2</v>
      </c>
      <c r="K121" s="144"/>
      <c r="L121" s="144"/>
      <c r="M121" s="144"/>
    </row>
    <row r="122" spans="1:13">
      <c r="A122" s="215">
        <v>114</v>
      </c>
      <c r="B122" s="216" t="s">
        <v>116</v>
      </c>
      <c r="C122" s="106">
        <f>PFI!C133</f>
        <v>4592909.9736322286</v>
      </c>
      <c r="D122" s="245">
        <f>PFI!L133</f>
        <v>1372538.1179466201</v>
      </c>
      <c r="E122" s="252">
        <f t="shared" si="4"/>
        <v>5965448.0915788487</v>
      </c>
      <c r="F122" s="174">
        <v>5621277.3737365389</v>
      </c>
      <c r="G122" s="223">
        <f t="shared" si="5"/>
        <v>344170.71784230974</v>
      </c>
      <c r="H122" s="224">
        <f t="shared" si="6"/>
        <v>6.122642505604281E-2</v>
      </c>
      <c r="K122" s="144"/>
      <c r="L122" s="144"/>
      <c r="M122" s="144"/>
    </row>
    <row r="123" spans="1:13">
      <c r="A123" s="215">
        <v>115</v>
      </c>
      <c r="B123" s="216" t="s">
        <v>117</v>
      </c>
      <c r="C123" s="106">
        <f>PFI!C134</f>
        <v>7086963.5864034249</v>
      </c>
      <c r="D123" s="245">
        <f>PFI!L134</f>
        <v>2024264.0390754752</v>
      </c>
      <c r="E123" s="252">
        <f t="shared" si="4"/>
        <v>9111227.625478901</v>
      </c>
      <c r="F123" s="174">
        <v>8446405.6317407396</v>
      </c>
      <c r="G123" s="223">
        <f t="shared" si="5"/>
        <v>664821.9937381614</v>
      </c>
      <c r="H123" s="224">
        <f t="shared" si="6"/>
        <v>7.8710640090481565E-2</v>
      </c>
      <c r="K123" s="144"/>
      <c r="L123" s="144"/>
      <c r="M123" s="144"/>
    </row>
    <row r="124" spans="1:13">
      <c r="A124" s="215">
        <v>116</v>
      </c>
      <c r="B124" s="216" t="s">
        <v>118</v>
      </c>
      <c r="C124" s="106">
        <f>PFI!C135</f>
        <v>1862129.1564513324</v>
      </c>
      <c r="D124" s="245">
        <f>PFI!L135</f>
        <v>888342.78691401181</v>
      </c>
      <c r="E124" s="252">
        <f t="shared" si="4"/>
        <v>2750471.9433653443</v>
      </c>
      <c r="F124" s="174">
        <v>2623735.5241499273</v>
      </c>
      <c r="G124" s="223">
        <f t="shared" si="5"/>
        <v>126736.419215417</v>
      </c>
      <c r="H124" s="224">
        <f t="shared" si="6"/>
        <v>4.8303808843872975E-2</v>
      </c>
      <c r="K124" s="144"/>
      <c r="L124" s="144"/>
      <c r="M124" s="144"/>
    </row>
    <row r="125" spans="1:13">
      <c r="A125" s="215">
        <v>117</v>
      </c>
      <c r="B125" s="216" t="s">
        <v>119</v>
      </c>
      <c r="C125" s="106">
        <f>PFI!C136</f>
        <v>1957330.0515006287</v>
      </c>
      <c r="D125" s="245">
        <f>PFI!L136</f>
        <v>1379992.4825514727</v>
      </c>
      <c r="E125" s="252">
        <f t="shared" si="4"/>
        <v>3337322.5340521014</v>
      </c>
      <c r="F125" s="174">
        <v>3266731.4706485886</v>
      </c>
      <c r="G125" s="223">
        <f t="shared" si="5"/>
        <v>70591.063403512817</v>
      </c>
      <c r="H125" s="224">
        <f t="shared" si="6"/>
        <v>2.1609080525219149E-2</v>
      </c>
      <c r="K125" s="144"/>
      <c r="L125" s="144"/>
      <c r="M125" s="144"/>
    </row>
    <row r="126" spans="1:13">
      <c r="A126" s="215">
        <v>118</v>
      </c>
      <c r="B126" s="216" t="s">
        <v>120</v>
      </c>
      <c r="C126" s="106">
        <f>PFI!C137</f>
        <v>2189732.1241931282</v>
      </c>
      <c r="D126" s="245">
        <f>PFI!L137</f>
        <v>1445595.4365984318</v>
      </c>
      <c r="E126" s="252">
        <f t="shared" si="4"/>
        <v>3635327.56079156</v>
      </c>
      <c r="F126" s="174">
        <v>3672236.5683686524</v>
      </c>
      <c r="G126" s="223">
        <f t="shared" si="5"/>
        <v>-36909.007577092387</v>
      </c>
      <c r="H126" s="224">
        <f t="shared" si="6"/>
        <v>-1.0050825127937979E-2</v>
      </c>
      <c r="K126" s="144"/>
      <c r="L126" s="144"/>
      <c r="M126" s="144"/>
    </row>
    <row r="127" spans="1:13">
      <c r="A127" s="236">
        <v>119</v>
      </c>
      <c r="B127" s="237" t="s">
        <v>121</v>
      </c>
      <c r="C127" s="238">
        <f>PFI!C138</f>
        <v>947255.94655746373</v>
      </c>
      <c r="D127" s="247">
        <f>PFI!L138</f>
        <v>941756.01055360865</v>
      </c>
      <c r="E127" s="253">
        <f t="shared" si="4"/>
        <v>1889011.9571110723</v>
      </c>
      <c r="F127" s="198">
        <v>1910005.8358931954</v>
      </c>
      <c r="G127" s="239">
        <f t="shared" si="5"/>
        <v>-20993.878782123094</v>
      </c>
      <c r="H127" s="240">
        <f t="shared" si="6"/>
        <v>-1.0991525987827933E-2</v>
      </c>
      <c r="K127" s="144"/>
      <c r="L127" s="144"/>
      <c r="M127" s="144"/>
    </row>
    <row r="128" spans="1:13" ht="13.5">
      <c r="A128" s="246"/>
      <c r="B128" s="219" t="s">
        <v>124</v>
      </c>
      <c r="C128" s="212">
        <f>SUM(C18:C127)</f>
        <v>597612898.9081763</v>
      </c>
      <c r="D128" s="212">
        <f>SUM(D18:D127)</f>
        <v>105788130.99994771</v>
      </c>
      <c r="E128" s="212">
        <f>SUM(E18:E127)</f>
        <v>703401029.90812385</v>
      </c>
      <c r="F128" s="227">
        <f>SUM(F18:F127)</f>
        <v>663084638.46866286</v>
      </c>
      <c r="G128" s="212">
        <f>SUM(G18:G127)</f>
        <v>40316391.439460784</v>
      </c>
      <c r="H128" s="225">
        <f t="shared" si="6"/>
        <v>6.0801274981378217E-2</v>
      </c>
    </row>
    <row r="129" spans="1:13">
      <c r="A129" s="246"/>
      <c r="B129" s="220" t="s">
        <v>131</v>
      </c>
      <c r="C129" s="212">
        <f>C128+C17</f>
        <v>1484553517.000001</v>
      </c>
      <c r="D129" s="212">
        <f>D128+D17</f>
        <v>35697973.000000253</v>
      </c>
      <c r="E129" s="212">
        <f>E128+E17</f>
        <v>1520251490.000001</v>
      </c>
      <c r="F129" s="227">
        <f>F128+F17</f>
        <v>1426939366.000001</v>
      </c>
      <c r="G129" s="212">
        <f>G128+G17</f>
        <v>93312124</v>
      </c>
      <c r="H129" s="225">
        <f t="shared" si="6"/>
        <v>6.5393194850018599E-2</v>
      </c>
      <c r="L129" s="144"/>
      <c r="M129" s="144"/>
    </row>
  </sheetData>
  <mergeCells count="4">
    <mergeCell ref="A2:H2"/>
    <mergeCell ref="C5:E5"/>
    <mergeCell ref="F5:H5"/>
    <mergeCell ref="A3:H3"/>
  </mergeCells>
  <pageMargins left="0.7" right="0.7" top="0.75" bottom="0.75" header="0.3" footer="0.3"/>
  <pageSetup paperSize="9" scale="9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43"/>
  <sheetViews>
    <sheetView tabSelected="1" topLeftCell="A105" workbookViewId="0">
      <selection activeCell="G129" sqref="G129"/>
    </sheetView>
  </sheetViews>
  <sheetFormatPr defaultRowHeight="12.75"/>
  <cols>
    <col min="2" max="2" width="22.140625" customWidth="1"/>
    <col min="3" max="15" width="12.7109375" customWidth="1"/>
    <col min="16" max="16" width="7.140625" customWidth="1"/>
    <col min="17" max="17" width="17.5703125" customWidth="1"/>
    <col min="18" max="21" width="12.7109375" customWidth="1"/>
    <col min="22" max="23" width="10.7109375" customWidth="1"/>
  </cols>
  <sheetData>
    <row r="2" spans="1:19" ht="20.25">
      <c r="B2" s="488" t="s">
        <v>234</v>
      </c>
    </row>
    <row r="3" spans="1:19" ht="14.25" customHeight="1">
      <c r="B3" s="488"/>
    </row>
    <row r="5" spans="1:19" ht="38.25" customHeight="1">
      <c r="B5" s="539" t="s">
        <v>178</v>
      </c>
      <c r="C5" s="540"/>
      <c r="D5" s="530"/>
      <c r="E5" s="541" t="s">
        <v>183</v>
      </c>
      <c r="F5" s="542"/>
      <c r="H5" s="526"/>
      <c r="I5" s="530"/>
      <c r="J5" s="530"/>
      <c r="K5" s="143" t="s">
        <v>186</v>
      </c>
    </row>
    <row r="6" spans="1:19" ht="15.75">
      <c r="B6" s="543" t="s">
        <v>125</v>
      </c>
      <c r="C6" s="544"/>
      <c r="D6" s="545"/>
      <c r="E6" s="546">
        <v>1</v>
      </c>
      <c r="F6" s="547"/>
      <c r="H6" s="524" t="s">
        <v>187</v>
      </c>
      <c r="I6" s="525"/>
      <c r="J6" s="526"/>
      <c r="K6" s="531">
        <v>406.16602662463322</v>
      </c>
    </row>
    <row r="7" spans="1:19" ht="15.75">
      <c r="B7" s="516" t="s">
        <v>179</v>
      </c>
      <c r="C7" s="517"/>
      <c r="D7" s="518"/>
      <c r="E7" s="514">
        <v>2.34</v>
      </c>
      <c r="F7" s="515"/>
      <c r="H7" s="527"/>
      <c r="I7" s="527"/>
      <c r="J7" s="526"/>
      <c r="K7" s="526"/>
    </row>
    <row r="8" spans="1:19" ht="15.75">
      <c r="B8" s="548" t="s">
        <v>180</v>
      </c>
      <c r="C8" s="549"/>
      <c r="D8" s="518"/>
      <c r="E8" s="514">
        <v>3.26</v>
      </c>
      <c r="F8" s="515"/>
      <c r="H8" s="524" t="s">
        <v>188</v>
      </c>
      <c r="I8" s="525"/>
      <c r="J8" s="526"/>
      <c r="K8" s="531">
        <v>751.93118620166661</v>
      </c>
    </row>
    <row r="9" spans="1:19" ht="15.75">
      <c r="B9" s="516" t="s">
        <v>181</v>
      </c>
      <c r="C9" s="517"/>
      <c r="D9" s="518"/>
      <c r="E9" s="514">
        <v>0.74</v>
      </c>
      <c r="F9" s="515"/>
      <c r="H9" s="527"/>
      <c r="I9" s="527"/>
      <c r="J9" s="526"/>
      <c r="K9" s="526"/>
      <c r="Q9" s="260"/>
    </row>
    <row r="10" spans="1:19" ht="18.75">
      <c r="B10" s="519" t="s">
        <v>182</v>
      </c>
      <c r="C10" s="520"/>
      <c r="D10" s="521"/>
      <c r="E10" s="522">
        <v>1.52</v>
      </c>
      <c r="F10" s="523"/>
      <c r="H10" s="535" t="s">
        <v>177</v>
      </c>
      <c r="I10" s="535"/>
      <c r="J10" s="535"/>
      <c r="K10" s="102">
        <v>35697973</v>
      </c>
      <c r="M10" s="201"/>
      <c r="N10" s="201"/>
      <c r="O10" s="144"/>
    </row>
    <row r="11" spans="1:19" ht="12.75" customHeight="1">
      <c r="L11" s="144"/>
      <c r="M11" s="144"/>
      <c r="N11" s="144"/>
      <c r="O11" s="144"/>
    </row>
    <row r="12" spans="1:19">
      <c r="D12" s="144"/>
      <c r="E12" s="182"/>
      <c r="K12" s="9"/>
      <c r="L12" s="179"/>
      <c r="N12" s="144"/>
    </row>
    <row r="13" spans="1:19" ht="13.5" thickBot="1">
      <c r="C13" s="179"/>
      <c r="D13" s="296"/>
      <c r="E13" s="296"/>
      <c r="F13" s="296"/>
      <c r="G13" s="296"/>
      <c r="K13" s="19"/>
      <c r="L13" s="179">
        <f>SUMIF(L19:L27,"&lt;0")</f>
        <v>-104619696.70438026</v>
      </c>
      <c r="M13" s="179">
        <f>SUMIF(L29:L138,"&lt;0")</f>
        <v>-22596245.782913838</v>
      </c>
      <c r="N13" s="144">
        <f>L13+M13</f>
        <v>-127215942.48729409</v>
      </c>
    </row>
    <row r="14" spans="1:19" ht="14.25">
      <c r="A14" s="40"/>
      <c r="B14" s="40"/>
      <c r="C14" s="312"/>
      <c r="D14" s="536" t="s">
        <v>194</v>
      </c>
      <c r="E14" s="537"/>
      <c r="F14" s="537"/>
      <c r="G14" s="537"/>
      <c r="H14" s="538"/>
      <c r="I14" s="46"/>
      <c r="Q14" s="532" t="s">
        <v>200</v>
      </c>
      <c r="R14" s="533"/>
      <c r="S14" s="534"/>
    </row>
    <row r="15" spans="1:19" ht="76.5" customHeight="1">
      <c r="A15" s="74"/>
      <c r="B15" s="72" t="s">
        <v>1</v>
      </c>
      <c r="C15" s="74" t="s">
        <v>126</v>
      </c>
      <c r="D15" s="297" t="s">
        <v>125</v>
      </c>
      <c r="E15" s="297" t="s">
        <v>127</v>
      </c>
      <c r="F15" s="298" t="s">
        <v>128</v>
      </c>
      <c r="G15" s="256" t="s">
        <v>129</v>
      </c>
      <c r="H15" s="190" t="s">
        <v>184</v>
      </c>
      <c r="I15" s="76" t="s">
        <v>130</v>
      </c>
      <c r="J15" s="440" t="s">
        <v>185</v>
      </c>
      <c r="K15" s="493" t="s">
        <v>240</v>
      </c>
      <c r="L15" s="496" t="s">
        <v>232</v>
      </c>
      <c r="M15" s="441" t="s">
        <v>233</v>
      </c>
      <c r="N15" s="184" t="s">
        <v>229</v>
      </c>
      <c r="O15" s="194" t="s">
        <v>230</v>
      </c>
      <c r="P15" s="437"/>
      <c r="Q15" s="448" t="s">
        <v>231</v>
      </c>
      <c r="R15" s="528" t="s">
        <v>199</v>
      </c>
      <c r="S15" s="529"/>
    </row>
    <row r="16" spans="1:19" ht="14.25" thickBot="1">
      <c r="A16" s="150"/>
      <c r="B16" s="150"/>
      <c r="C16" s="151"/>
      <c r="D16" s="151"/>
      <c r="E16" s="151"/>
      <c r="F16" s="151"/>
      <c r="G16" s="151"/>
      <c r="H16" s="24"/>
      <c r="I16" s="152"/>
      <c r="J16" s="149"/>
      <c r="K16" s="149"/>
      <c r="L16" s="497"/>
      <c r="M16" s="442"/>
      <c r="N16" s="149"/>
      <c r="O16" s="149"/>
      <c r="P16" s="175"/>
      <c r="Q16" s="149"/>
      <c r="R16" s="438" t="s">
        <v>191</v>
      </c>
      <c r="S16" s="439" t="s">
        <v>192</v>
      </c>
    </row>
    <row r="17" spans="1:25" ht="13.5" thickBot="1">
      <c r="A17" s="47"/>
      <c r="B17" s="48"/>
      <c r="C17" s="48">
        <v>1484553517.000001</v>
      </c>
      <c r="D17" s="48">
        <v>2144763</v>
      </c>
      <c r="E17" s="48">
        <v>148884</v>
      </c>
      <c r="F17" s="48">
        <v>222427</v>
      </c>
      <c r="G17" s="48">
        <v>457789</v>
      </c>
      <c r="H17" s="48">
        <v>64482.665000000008</v>
      </c>
      <c r="I17" s="48">
        <v>692.17601991455513</v>
      </c>
      <c r="J17" s="48">
        <v>3655041.0907999994</v>
      </c>
      <c r="K17" s="351">
        <v>406.16602662463322</v>
      </c>
      <c r="L17" s="498">
        <v>35697973.000000253</v>
      </c>
      <c r="M17" s="443">
        <v>1520251490.000001</v>
      </c>
      <c r="N17" s="180">
        <v>415.93280410077551</v>
      </c>
      <c r="O17" s="159">
        <v>708.82027058467577</v>
      </c>
      <c r="P17" s="176"/>
      <c r="Q17" s="300">
        <v>1426939366.000001</v>
      </c>
      <c r="R17" s="180">
        <v>93312124</v>
      </c>
      <c r="S17" s="299">
        <v>6.5393194850018599E-2</v>
      </c>
    </row>
    <row r="18" spans="1:25">
      <c r="A18" s="44"/>
      <c r="B18" s="44"/>
      <c r="C18" s="49"/>
      <c r="D18" s="49"/>
      <c r="E18" s="49"/>
      <c r="F18" s="49"/>
      <c r="G18" s="49"/>
      <c r="H18" s="24"/>
      <c r="I18" s="49"/>
      <c r="L18" s="499"/>
      <c r="M18" s="442"/>
      <c r="N18" s="315"/>
      <c r="O18" s="316"/>
      <c r="P18" s="175"/>
      <c r="Q18" s="302"/>
      <c r="R18" s="303"/>
      <c r="S18" s="304"/>
    </row>
    <row r="19" spans="1:25" ht="15">
      <c r="A19" s="71">
        <v>1</v>
      </c>
      <c r="B19" s="145" t="s">
        <v>2</v>
      </c>
      <c r="C19" s="42">
        <v>42345229.806443319</v>
      </c>
      <c r="D19" s="103">
        <v>95467</v>
      </c>
      <c r="E19" s="103">
        <v>6312</v>
      </c>
      <c r="F19" s="104">
        <v>9487</v>
      </c>
      <c r="G19" s="103">
        <v>21591</v>
      </c>
      <c r="H19" s="103">
        <v>72.298000000000002</v>
      </c>
      <c r="I19" s="42">
        <v>443.5588193453583</v>
      </c>
      <c r="J19" s="42">
        <v>157251.93296000001</v>
      </c>
      <c r="K19" s="494">
        <v>269.28273000761538</v>
      </c>
      <c r="L19" s="500">
        <v>15058960.531376883</v>
      </c>
      <c r="M19" s="444">
        <v>57404190.337820202</v>
      </c>
      <c r="N19" s="269">
        <v>365.04600774873808</v>
      </c>
      <c r="O19" s="192">
        <v>601.29877693674462</v>
      </c>
      <c r="P19" s="176"/>
      <c r="Q19" s="174">
        <v>54405671.68713934</v>
      </c>
      <c r="R19" s="245">
        <v>2998518.6506808624</v>
      </c>
      <c r="S19" s="196">
        <v>5.5114082000933484E-2</v>
      </c>
      <c r="T19" s="144"/>
      <c r="U19" s="144"/>
      <c r="V19" s="179"/>
      <c r="W19" s="179"/>
      <c r="X19" s="19"/>
      <c r="Y19" s="19"/>
    </row>
    <row r="20" spans="1:25" ht="15">
      <c r="A20" s="36">
        <v>2</v>
      </c>
      <c r="B20" s="50" t="s">
        <v>3</v>
      </c>
      <c r="C20" s="43">
        <v>12032265.494507732</v>
      </c>
      <c r="D20" s="105">
        <v>24146</v>
      </c>
      <c r="E20" s="105">
        <v>1554</v>
      </c>
      <c r="F20" s="106">
        <v>2755</v>
      </c>
      <c r="G20" s="105">
        <v>5093</v>
      </c>
      <c r="H20" s="105">
        <v>25.488000000000003</v>
      </c>
      <c r="I20" s="43">
        <v>498.31299157242324</v>
      </c>
      <c r="J20" s="43">
        <v>40571.22176</v>
      </c>
      <c r="K20" s="353">
        <v>296.57143592285382</v>
      </c>
      <c r="L20" s="501">
        <v>3189678.3828943507</v>
      </c>
      <c r="M20" s="445">
        <v>15221943.877402082</v>
      </c>
      <c r="N20" s="267">
        <v>375.19067006283029</v>
      </c>
      <c r="O20" s="191">
        <v>630.41265126323538</v>
      </c>
      <c r="P20" s="176"/>
      <c r="Q20" s="174">
        <v>14202224.836800002</v>
      </c>
      <c r="R20" s="245">
        <v>1019719.0406020805</v>
      </c>
      <c r="S20" s="196">
        <v>7.1799950523233624E-2</v>
      </c>
      <c r="T20" s="144"/>
      <c r="U20" s="144"/>
      <c r="V20" s="179"/>
      <c r="W20" s="179"/>
      <c r="X20" s="19"/>
      <c r="Y20" s="19"/>
    </row>
    <row r="21" spans="1:25" ht="15">
      <c r="A21" s="36">
        <v>3</v>
      </c>
      <c r="B21" s="50" t="s">
        <v>4</v>
      </c>
      <c r="C21" s="43">
        <v>40496365.43907322</v>
      </c>
      <c r="D21" s="105">
        <v>61623</v>
      </c>
      <c r="E21" s="105">
        <v>5002</v>
      </c>
      <c r="F21" s="106">
        <v>6995</v>
      </c>
      <c r="G21" s="105">
        <v>12415</v>
      </c>
      <c r="H21" s="105">
        <v>60.533999999999999</v>
      </c>
      <c r="I21" s="43">
        <v>657.16316049321222</v>
      </c>
      <c r="J21" s="43">
        <v>105410.49167999999</v>
      </c>
      <c r="K21" s="353">
        <v>384.17774923211726</v>
      </c>
      <c r="L21" s="501">
        <v>2485668.3118620608</v>
      </c>
      <c r="M21" s="445">
        <v>42982033.750935279</v>
      </c>
      <c r="N21" s="267">
        <v>407.75859277289049</v>
      </c>
      <c r="O21" s="191">
        <v>697.49985802273955</v>
      </c>
      <c r="P21" s="176"/>
      <c r="Q21" s="174">
        <v>40332124.106330842</v>
      </c>
      <c r="R21" s="245">
        <v>2649909.6446044371</v>
      </c>
      <c r="S21" s="196">
        <v>6.5702208929494077E-2</v>
      </c>
      <c r="T21" s="144"/>
      <c r="U21" s="144"/>
      <c r="V21" s="179"/>
      <c r="W21" s="179"/>
      <c r="X21" s="19"/>
      <c r="Y21" s="19"/>
    </row>
    <row r="22" spans="1:25" ht="15">
      <c r="A22" s="36">
        <v>4</v>
      </c>
      <c r="B22" s="50" t="s">
        <v>5</v>
      </c>
      <c r="C22" s="43">
        <v>57312194.913795568</v>
      </c>
      <c r="D22" s="105">
        <v>57371</v>
      </c>
      <c r="E22" s="105">
        <v>3778</v>
      </c>
      <c r="F22" s="106">
        <v>5925</v>
      </c>
      <c r="G22" s="105">
        <v>12592</v>
      </c>
      <c r="H22" s="105">
        <v>101.39700000000001</v>
      </c>
      <c r="I22" s="43">
        <v>998.975003290784</v>
      </c>
      <c r="J22" s="43">
        <v>94999.223440000002</v>
      </c>
      <c r="K22" s="353">
        <v>603.29119374321033</v>
      </c>
      <c r="L22" s="501">
        <v>-10837177.803407559</v>
      </c>
      <c r="M22" s="445">
        <v>46475017.110388011</v>
      </c>
      <c r="N22" s="267">
        <v>489.21470542062792</v>
      </c>
      <c r="O22" s="191">
        <v>810.07856077788449</v>
      </c>
      <c r="P22" s="176"/>
      <c r="Q22" s="174">
        <v>44651737.907867014</v>
      </c>
      <c r="R22" s="245">
        <v>1823279.2025209963</v>
      </c>
      <c r="S22" s="196">
        <v>4.0833331197166256E-2</v>
      </c>
      <c r="T22" s="144"/>
      <c r="U22" s="144"/>
      <c r="V22" s="179"/>
      <c r="W22" s="179"/>
      <c r="X22" s="19"/>
      <c r="Y22" s="19"/>
    </row>
    <row r="23" spans="1:25" ht="15">
      <c r="A23" s="36">
        <v>5</v>
      </c>
      <c r="B23" s="50" t="s">
        <v>6</v>
      </c>
      <c r="C23" s="43">
        <v>41068087.292708576</v>
      </c>
      <c r="D23" s="105">
        <v>78144</v>
      </c>
      <c r="E23" s="105">
        <v>5673</v>
      </c>
      <c r="F23" s="106">
        <v>8911</v>
      </c>
      <c r="G23" s="105">
        <v>17286</v>
      </c>
      <c r="H23" s="105">
        <v>68.066999999999993</v>
      </c>
      <c r="I23" s="43">
        <v>525.5437051175852</v>
      </c>
      <c r="J23" s="43">
        <v>133363.78184000001</v>
      </c>
      <c r="K23" s="353">
        <v>307.94033227086368</v>
      </c>
      <c r="L23" s="501">
        <v>9532411.1329585072</v>
      </c>
      <c r="M23" s="445">
        <v>50600498.425667085</v>
      </c>
      <c r="N23" s="267">
        <v>379.41709306334621</v>
      </c>
      <c r="O23" s="191">
        <v>647.52890081985925</v>
      </c>
      <c r="P23" s="176"/>
      <c r="Q23" s="174">
        <v>45738837.144000001</v>
      </c>
      <c r="R23" s="245">
        <v>4861661.2816670835</v>
      </c>
      <c r="S23" s="196">
        <v>0.10629175521802336</v>
      </c>
      <c r="T23" s="144"/>
      <c r="U23" s="144"/>
      <c r="V23" s="179"/>
      <c r="W23" s="179"/>
      <c r="X23" s="19"/>
      <c r="Y23" s="19"/>
    </row>
    <row r="24" spans="1:25" ht="15">
      <c r="A24" s="36">
        <v>6</v>
      </c>
      <c r="B24" s="50" t="s">
        <v>7</v>
      </c>
      <c r="C24" s="43">
        <v>15248196.141521256</v>
      </c>
      <c r="D24" s="105">
        <v>31216</v>
      </c>
      <c r="E24" s="105">
        <v>1886</v>
      </c>
      <c r="F24" s="106">
        <v>3288</v>
      </c>
      <c r="G24" s="105">
        <v>6923</v>
      </c>
      <c r="H24" s="105">
        <v>17.5</v>
      </c>
      <c r="I24" s="43">
        <v>488.47373595339752</v>
      </c>
      <c r="J24" s="43">
        <v>51497.739999999991</v>
      </c>
      <c r="K24" s="353">
        <v>296.09447213647161</v>
      </c>
      <c r="L24" s="501">
        <v>4064144.2279032511</v>
      </c>
      <c r="M24" s="445">
        <v>19312340.369424507</v>
      </c>
      <c r="N24" s="267">
        <v>375.01335727401846</v>
      </c>
      <c r="O24" s="191">
        <v>618.66800260842217</v>
      </c>
      <c r="P24" s="176"/>
      <c r="Q24" s="174">
        <v>18316910.461428363</v>
      </c>
      <c r="R24" s="245">
        <v>995429.90799614415</v>
      </c>
      <c r="S24" s="196">
        <v>5.4344858544366215E-2</v>
      </c>
      <c r="T24" s="144"/>
      <c r="U24" s="144"/>
      <c r="V24" s="179"/>
      <c r="W24" s="179"/>
      <c r="X24" s="19"/>
      <c r="Y24" s="19"/>
    </row>
    <row r="25" spans="1:25" ht="15">
      <c r="A25" s="36">
        <v>7</v>
      </c>
      <c r="B25" s="50" t="s">
        <v>8</v>
      </c>
      <c r="C25" s="43">
        <v>629773994.02629459</v>
      </c>
      <c r="D25" s="105">
        <v>698529</v>
      </c>
      <c r="E25" s="105">
        <v>50564</v>
      </c>
      <c r="F25" s="106">
        <v>66005</v>
      </c>
      <c r="G25" s="105">
        <v>154659</v>
      </c>
      <c r="H25" s="105">
        <v>304.04400000000004</v>
      </c>
      <c r="I25" s="43">
        <v>901.57172290097412</v>
      </c>
      <c r="J25" s="43">
        <v>1146934.8668799999</v>
      </c>
      <c r="K25" s="353">
        <v>549.09307599956833</v>
      </c>
      <c r="L25" s="501">
        <v>-91785402.689604864</v>
      </c>
      <c r="M25" s="445">
        <v>537988591.33668971</v>
      </c>
      <c r="N25" s="267">
        <v>469.06638456303705</v>
      </c>
      <c r="O25" s="191">
        <v>770.17359527906456</v>
      </c>
      <c r="P25" s="176"/>
      <c r="Q25" s="174">
        <v>501753398.41799021</v>
      </c>
      <c r="R25" s="245">
        <v>36235192.918699503</v>
      </c>
      <c r="S25" s="196">
        <v>7.2217135016818368E-2</v>
      </c>
      <c r="T25" s="144"/>
      <c r="U25" s="144"/>
      <c r="V25" s="179"/>
      <c r="W25" s="179"/>
      <c r="X25" s="19"/>
      <c r="Y25" s="19"/>
    </row>
    <row r="26" spans="1:25" ht="15">
      <c r="A26" s="36">
        <v>8</v>
      </c>
      <c r="B26" s="50" t="s">
        <v>9</v>
      </c>
      <c r="C26" s="43">
        <v>17543732.502006512</v>
      </c>
      <c r="D26" s="105">
        <v>25093</v>
      </c>
      <c r="E26" s="105">
        <v>1909</v>
      </c>
      <c r="F26" s="106">
        <v>2665</v>
      </c>
      <c r="G26" s="105">
        <v>5505</v>
      </c>
      <c r="H26" s="105">
        <v>19.367999999999999</v>
      </c>
      <c r="I26" s="43">
        <v>699.14846778011849</v>
      </c>
      <c r="J26" s="43">
        <v>42351.099359999993</v>
      </c>
      <c r="K26" s="353">
        <v>414.24503182026763</v>
      </c>
      <c r="L26" s="501">
        <v>198676.11743773654</v>
      </c>
      <c r="M26" s="445">
        <v>17742408.619444247</v>
      </c>
      <c r="N26" s="267">
        <v>418.93619971059593</v>
      </c>
      <c r="O26" s="191">
        <v>707.06605903814796</v>
      </c>
      <c r="P26" s="176"/>
      <c r="Q26" s="174">
        <v>16755413.822196022</v>
      </c>
      <c r="R26" s="245">
        <v>986994.79724822566</v>
      </c>
      <c r="S26" s="196">
        <v>5.8906023314132971E-2</v>
      </c>
      <c r="T26" s="144"/>
      <c r="U26" s="144"/>
      <c r="V26" s="179"/>
      <c r="W26" s="179"/>
      <c r="X26" s="19"/>
      <c r="Y26" s="19"/>
    </row>
    <row r="27" spans="1:25" ht="15">
      <c r="A27" s="38">
        <v>9</v>
      </c>
      <c r="B27" s="54" t="s">
        <v>10</v>
      </c>
      <c r="C27" s="45">
        <v>31120552.475473933</v>
      </c>
      <c r="D27" s="107">
        <v>39861</v>
      </c>
      <c r="E27" s="107">
        <v>2611</v>
      </c>
      <c r="F27" s="108">
        <v>4139</v>
      </c>
      <c r="G27" s="107">
        <v>9062</v>
      </c>
      <c r="H27" s="107">
        <v>57.865000000000002</v>
      </c>
      <c r="I27" s="45">
        <v>780.72683764767396</v>
      </c>
      <c r="J27" s="45">
        <v>66257.714800000002</v>
      </c>
      <c r="K27" s="495">
        <v>469.68949305619475</v>
      </c>
      <c r="L27" s="502">
        <v>-1997116.2113678355</v>
      </c>
      <c r="M27" s="446">
        <v>29123436.264106099</v>
      </c>
      <c r="N27" s="268">
        <v>439.54785268425974</v>
      </c>
      <c r="O27" s="193">
        <v>730.62482787953388</v>
      </c>
      <c r="P27" s="176"/>
      <c r="Q27" s="305">
        <v>27698409.147586208</v>
      </c>
      <c r="R27" s="309">
        <v>1425027.1165198907</v>
      </c>
      <c r="S27" s="310">
        <v>5.1447976991273459E-2</v>
      </c>
      <c r="T27" s="144"/>
      <c r="U27" s="144"/>
      <c r="V27" s="179"/>
      <c r="W27" s="179"/>
      <c r="X27" s="19"/>
      <c r="Y27" s="19"/>
    </row>
    <row r="28" spans="1:25" ht="13.5">
      <c r="A28" s="73"/>
      <c r="B28" s="77" t="s">
        <v>124</v>
      </c>
      <c r="C28" s="66">
        <v>886940618.09182465</v>
      </c>
      <c r="D28" s="66">
        <v>1111450</v>
      </c>
      <c r="E28" s="66">
        <v>79289</v>
      </c>
      <c r="F28" s="66">
        <v>110170</v>
      </c>
      <c r="G28" s="66">
        <v>245126</v>
      </c>
      <c r="H28" s="66">
        <v>726.56100000000004</v>
      </c>
      <c r="I28" s="66">
        <v>798.00316531722046</v>
      </c>
      <c r="J28" s="66">
        <v>1838638.0727199998</v>
      </c>
      <c r="K28" s="358">
        <v>482.38999901689402</v>
      </c>
      <c r="L28" s="503">
        <v>-70090157.999947459</v>
      </c>
      <c r="M28" s="428">
        <v>816850460.09187722</v>
      </c>
      <c r="N28" s="317">
        <v>444.26930574948051</v>
      </c>
      <c r="O28" s="318">
        <v>734.94125699930476</v>
      </c>
      <c r="P28" s="177"/>
      <c r="Q28" s="301">
        <v>763854727.53133798</v>
      </c>
      <c r="R28" s="66">
        <v>52995732.560539223</v>
      </c>
      <c r="S28" s="197">
        <v>6.9379334381831193E-2</v>
      </c>
      <c r="T28" s="144"/>
      <c r="V28" s="179"/>
      <c r="W28" s="179"/>
      <c r="X28" s="9"/>
      <c r="Y28" s="9"/>
    </row>
    <row r="29" spans="1:25" ht="15">
      <c r="A29" s="71">
        <v>10</v>
      </c>
      <c r="B29" s="145" t="s">
        <v>12</v>
      </c>
      <c r="C29" s="42">
        <v>1189348.3042345732</v>
      </c>
      <c r="D29" s="103">
        <v>3879</v>
      </c>
      <c r="E29" s="103">
        <v>191</v>
      </c>
      <c r="F29" s="103">
        <v>397</v>
      </c>
      <c r="G29" s="103">
        <v>907</v>
      </c>
      <c r="H29" s="103">
        <v>392.16399999999999</v>
      </c>
      <c r="I29" s="42">
        <v>306.6120918367036</v>
      </c>
      <c r="J29" s="42">
        <v>6887.4292800000003</v>
      </c>
      <c r="K29" s="494">
        <v>172.68392253235203</v>
      </c>
      <c r="L29" s="504">
        <v>1077546.4001182881</v>
      </c>
      <c r="M29" s="444">
        <v>2266894.7043528613</v>
      </c>
      <c r="N29" s="269">
        <v>329.13509702895436</v>
      </c>
      <c r="O29" s="192">
        <v>584.40183149081236</v>
      </c>
      <c r="P29" s="176"/>
      <c r="Q29" s="306">
        <v>2243519.4769857298</v>
      </c>
      <c r="R29" s="232">
        <v>23375.227367131505</v>
      </c>
      <c r="S29" s="311">
        <v>1.0418999080202829E-2</v>
      </c>
      <c r="T29" s="144"/>
      <c r="U29" s="144"/>
      <c r="V29" s="179"/>
      <c r="W29" s="179"/>
      <c r="X29" s="19"/>
      <c r="Y29" s="19"/>
    </row>
    <row r="30" spans="1:25" ht="15">
      <c r="A30" s="36">
        <v>11</v>
      </c>
      <c r="B30" s="50" t="s">
        <v>13</v>
      </c>
      <c r="C30" s="43">
        <v>5832218.2429181393</v>
      </c>
      <c r="D30" s="105">
        <v>9002</v>
      </c>
      <c r="E30" s="105">
        <v>561</v>
      </c>
      <c r="F30" s="105">
        <v>907</v>
      </c>
      <c r="G30" s="105">
        <v>1933</v>
      </c>
      <c r="H30" s="105">
        <v>102.161</v>
      </c>
      <c r="I30" s="43">
        <v>647.88027581850031</v>
      </c>
      <c r="J30" s="43">
        <v>14857.264719999999</v>
      </c>
      <c r="K30" s="353">
        <v>392.54993115032414</v>
      </c>
      <c r="L30" s="505">
        <v>272200.63930987992</v>
      </c>
      <c r="M30" s="445">
        <v>6104418.8822280196</v>
      </c>
      <c r="N30" s="267">
        <v>410.87097775208923</v>
      </c>
      <c r="O30" s="191">
        <v>678.1180717871606</v>
      </c>
      <c r="P30" s="176"/>
      <c r="Q30" s="307">
        <v>5735484.5446534399</v>
      </c>
      <c r="R30" s="245">
        <v>368934.33757457975</v>
      </c>
      <c r="S30" s="196">
        <v>6.4324876948451903E-2</v>
      </c>
      <c r="T30" s="144"/>
      <c r="V30" s="179"/>
      <c r="W30" s="179"/>
      <c r="X30" s="19"/>
      <c r="Y30" s="19"/>
    </row>
    <row r="31" spans="1:25" ht="15">
      <c r="A31" s="36">
        <v>12</v>
      </c>
      <c r="B31" s="50" t="s">
        <v>14</v>
      </c>
      <c r="C31" s="43">
        <v>4377006.4733727202</v>
      </c>
      <c r="D31" s="105">
        <v>9396</v>
      </c>
      <c r="E31" s="105">
        <v>568</v>
      </c>
      <c r="F31" s="105">
        <v>1083</v>
      </c>
      <c r="G31" s="105">
        <v>2214</v>
      </c>
      <c r="H31" s="105">
        <v>639.59199999999998</v>
      </c>
      <c r="I31" s="43">
        <v>465.83721513119627</v>
      </c>
      <c r="J31" s="43">
        <v>16866.239839999998</v>
      </c>
      <c r="K31" s="353">
        <v>259.51287986503104</v>
      </c>
      <c r="L31" s="505">
        <v>1718689.3259879935</v>
      </c>
      <c r="M31" s="445">
        <v>6095695.7993607139</v>
      </c>
      <c r="N31" s="267">
        <v>361.41403520802265</v>
      </c>
      <c r="O31" s="191">
        <v>648.75434220526972</v>
      </c>
      <c r="P31" s="176"/>
      <c r="Q31" s="307">
        <v>5853161.3272994477</v>
      </c>
      <c r="R31" s="245">
        <v>242534.47206126619</v>
      </c>
      <c r="S31" s="196">
        <v>4.1436491922761887E-2</v>
      </c>
      <c r="T31" s="144"/>
      <c r="V31" s="179"/>
      <c r="W31" s="179"/>
      <c r="X31" s="19"/>
      <c r="Y31" s="19"/>
    </row>
    <row r="32" spans="1:25" ht="15">
      <c r="A32" s="36">
        <v>13</v>
      </c>
      <c r="B32" s="50" t="s">
        <v>15</v>
      </c>
      <c r="C32" s="43">
        <v>1474110.8807381266</v>
      </c>
      <c r="D32" s="105">
        <v>2941</v>
      </c>
      <c r="E32" s="105">
        <v>135</v>
      </c>
      <c r="F32" s="105">
        <v>254</v>
      </c>
      <c r="G32" s="105">
        <v>614</v>
      </c>
      <c r="H32" s="105">
        <v>284.49099999999999</v>
      </c>
      <c r="I32" s="43">
        <v>501.22777311735007</v>
      </c>
      <c r="J32" s="43">
        <v>4971.7263199999998</v>
      </c>
      <c r="K32" s="353">
        <v>296.49879857790052</v>
      </c>
      <c r="L32" s="505">
        <v>391100.19630238588</v>
      </c>
      <c r="M32" s="445">
        <v>1865211.0770405126</v>
      </c>
      <c r="N32" s="267">
        <v>375.16366690122089</v>
      </c>
      <c r="O32" s="191">
        <v>634.20981878290127</v>
      </c>
      <c r="P32" s="176"/>
      <c r="Q32" s="307">
        <v>1754206.7643795134</v>
      </c>
      <c r="R32" s="245">
        <v>111004.31266099913</v>
      </c>
      <c r="S32" s="196">
        <v>6.3278921798173959E-2</v>
      </c>
      <c r="T32" s="144"/>
      <c r="V32" s="179"/>
      <c r="W32" s="179"/>
      <c r="X32" s="19"/>
      <c r="Y32" s="19"/>
    </row>
    <row r="33" spans="1:25" ht="15">
      <c r="A33" s="36">
        <v>14</v>
      </c>
      <c r="B33" s="50" t="s">
        <v>16</v>
      </c>
      <c r="C33" s="43">
        <v>2241905.1256937711</v>
      </c>
      <c r="D33" s="105">
        <v>5359</v>
      </c>
      <c r="E33" s="105">
        <v>311</v>
      </c>
      <c r="F33" s="105">
        <v>545</v>
      </c>
      <c r="G33" s="105">
        <v>1196</v>
      </c>
      <c r="H33" s="105">
        <v>630.59800000000007</v>
      </c>
      <c r="I33" s="43">
        <v>418.3439309001252</v>
      </c>
      <c r="J33" s="43">
        <v>9706.9889599999988</v>
      </c>
      <c r="K33" s="353">
        <v>230.95783202516091</v>
      </c>
      <c r="L33" s="505">
        <v>1163293.0728212756</v>
      </c>
      <c r="M33" s="445">
        <v>3405198.1985150464</v>
      </c>
      <c r="N33" s="267">
        <v>350.79860629768831</v>
      </c>
      <c r="O33" s="191">
        <v>635.4167192601318</v>
      </c>
      <c r="P33" s="176"/>
      <c r="Q33" s="307">
        <v>3242302.0218896288</v>
      </c>
      <c r="R33" s="245">
        <v>162896.17662541755</v>
      </c>
      <c r="S33" s="196">
        <v>5.0240901534053028E-2</v>
      </c>
      <c r="T33" s="144"/>
      <c r="V33" s="179"/>
      <c r="W33" s="179"/>
      <c r="X33" s="19"/>
      <c r="Y33" s="19"/>
    </row>
    <row r="34" spans="1:25" ht="15">
      <c r="A34" s="36">
        <v>15</v>
      </c>
      <c r="B34" s="50" t="s">
        <v>17</v>
      </c>
      <c r="C34" s="43">
        <v>734149.05989267537</v>
      </c>
      <c r="D34" s="105">
        <v>1513</v>
      </c>
      <c r="E34" s="105">
        <v>88</v>
      </c>
      <c r="F34" s="105">
        <v>147</v>
      </c>
      <c r="G34" s="105">
        <v>330</v>
      </c>
      <c r="H34" s="105">
        <v>191.178</v>
      </c>
      <c r="I34" s="43">
        <v>485.22740244063147</v>
      </c>
      <c r="J34" s="43">
        <v>2732.9305599999998</v>
      </c>
      <c r="K34" s="353">
        <v>268.63070384513372</v>
      </c>
      <c r="L34" s="505">
        <v>262833.88785897649</v>
      </c>
      <c r="M34" s="445">
        <v>996982.94775165187</v>
      </c>
      <c r="N34" s="267">
        <v>364.80361497060943</v>
      </c>
      <c r="O34" s="191">
        <v>658.94444663030526</v>
      </c>
      <c r="P34" s="176"/>
      <c r="Q34" s="307">
        <v>972329.29431401182</v>
      </c>
      <c r="R34" s="245">
        <v>24653.653437640052</v>
      </c>
      <c r="S34" s="196">
        <v>2.5355251129231426E-2</v>
      </c>
      <c r="T34" s="144"/>
      <c r="V34" s="179"/>
      <c r="W34" s="179"/>
      <c r="X34" s="19"/>
      <c r="Y34" s="19"/>
    </row>
    <row r="35" spans="1:25" ht="15">
      <c r="A35" s="36">
        <v>16</v>
      </c>
      <c r="B35" s="50" t="s">
        <v>18</v>
      </c>
      <c r="C35" s="43">
        <v>7479117.1394866835</v>
      </c>
      <c r="D35" s="105">
        <v>17332</v>
      </c>
      <c r="E35" s="105">
        <v>1005</v>
      </c>
      <c r="F35" s="105">
        <v>1789</v>
      </c>
      <c r="G35" s="105">
        <v>3722</v>
      </c>
      <c r="H35" s="105">
        <v>1697.94</v>
      </c>
      <c r="I35" s="43">
        <v>431.5207211797071</v>
      </c>
      <c r="J35" s="43">
        <v>30850.988799999999</v>
      </c>
      <c r="K35" s="353">
        <v>242.42714513859224</v>
      </c>
      <c r="L35" s="505">
        <v>3474907.7381934421</v>
      </c>
      <c r="M35" s="445">
        <v>10954024.877680127</v>
      </c>
      <c r="N35" s="267">
        <v>355.06235954680739</v>
      </c>
      <c r="O35" s="191">
        <v>632.0115899884679</v>
      </c>
      <c r="P35" s="176"/>
      <c r="Q35" s="307">
        <v>10393080.334397042</v>
      </c>
      <c r="R35" s="245">
        <v>560944.54328308441</v>
      </c>
      <c r="S35" s="196">
        <v>5.3972886308458312E-2</v>
      </c>
      <c r="T35" s="144"/>
      <c r="V35" s="179"/>
      <c r="W35" s="179"/>
      <c r="X35" s="19"/>
      <c r="Y35" s="19"/>
    </row>
    <row r="36" spans="1:25" ht="15">
      <c r="A36" s="36">
        <v>17</v>
      </c>
      <c r="B36" s="50" t="s">
        <v>19</v>
      </c>
      <c r="C36" s="43">
        <v>3342015.0944494312</v>
      </c>
      <c r="D36" s="105">
        <v>5944</v>
      </c>
      <c r="E36" s="105">
        <v>380</v>
      </c>
      <c r="F36" s="105">
        <v>688</v>
      </c>
      <c r="G36" s="105">
        <v>1194</v>
      </c>
      <c r="H36" s="105">
        <v>744.88100000000009</v>
      </c>
      <c r="I36" s="43">
        <v>562.2501841267549</v>
      </c>
      <c r="J36" s="43">
        <v>11091.859119999999</v>
      </c>
      <c r="K36" s="353">
        <v>301.30342067033314</v>
      </c>
      <c r="L36" s="505">
        <v>839058.98563986504</v>
      </c>
      <c r="M36" s="445">
        <v>4181074.0800892962</v>
      </c>
      <c r="N36" s="267">
        <v>376.94980028643715</v>
      </c>
      <c r="O36" s="191">
        <v>703.41084792888569</v>
      </c>
      <c r="P36" s="176"/>
      <c r="Q36" s="307">
        <v>3890733.8478264469</v>
      </c>
      <c r="R36" s="245">
        <v>290340.23226284934</v>
      </c>
      <c r="S36" s="196">
        <v>7.4623514128330237E-2</v>
      </c>
      <c r="T36" s="144"/>
      <c r="V36" s="179"/>
      <c r="W36" s="179"/>
      <c r="X36" s="19"/>
      <c r="Y36" s="19"/>
    </row>
    <row r="37" spans="1:25" ht="15">
      <c r="A37" s="36">
        <v>18</v>
      </c>
      <c r="B37" s="50" t="s">
        <v>193</v>
      </c>
      <c r="C37" s="43">
        <v>1588271.669944434</v>
      </c>
      <c r="D37" s="105">
        <v>3849</v>
      </c>
      <c r="E37" s="105">
        <v>238</v>
      </c>
      <c r="F37" s="105">
        <v>396</v>
      </c>
      <c r="G37" s="105">
        <v>836</v>
      </c>
      <c r="H37" s="105">
        <v>544.29099999999994</v>
      </c>
      <c r="I37" s="43">
        <v>412.64527668080905</v>
      </c>
      <c r="J37" s="43">
        <v>7142.8423200000007</v>
      </c>
      <c r="K37" s="353">
        <v>222.35849523057004</v>
      </c>
      <c r="L37" s="505">
        <v>894593.00459148025</v>
      </c>
      <c r="M37" s="445">
        <v>2482864.6745359143</v>
      </c>
      <c r="N37" s="267">
        <v>347.60177577823305</v>
      </c>
      <c r="O37" s="191">
        <v>645.06746545490114</v>
      </c>
      <c r="P37" s="176"/>
      <c r="Q37" s="307">
        <v>2349570.6657908307</v>
      </c>
      <c r="R37" s="245">
        <v>133294.00874508359</v>
      </c>
      <c r="S37" s="196">
        <v>5.6731219318410631E-2</v>
      </c>
      <c r="T37" s="144"/>
      <c r="V37" s="179"/>
      <c r="W37" s="179"/>
      <c r="X37" s="19"/>
      <c r="Y37" s="19"/>
    </row>
    <row r="38" spans="1:25" ht="15">
      <c r="A38" s="36">
        <v>19</v>
      </c>
      <c r="B38" s="50" t="s">
        <v>21</v>
      </c>
      <c r="C38" s="43">
        <v>3755592.8407049417</v>
      </c>
      <c r="D38" s="105">
        <v>7586</v>
      </c>
      <c r="E38" s="105">
        <v>405</v>
      </c>
      <c r="F38" s="105">
        <v>827</v>
      </c>
      <c r="G38" s="105">
        <v>1756</v>
      </c>
      <c r="H38" s="105">
        <v>517.20299999999997</v>
      </c>
      <c r="I38" s="43">
        <v>495.06892179079114</v>
      </c>
      <c r="J38" s="43">
        <v>13315.308560000001</v>
      </c>
      <c r="K38" s="353">
        <v>282.05075562326596</v>
      </c>
      <c r="L38" s="505">
        <v>1168309.2183037868</v>
      </c>
      <c r="M38" s="445">
        <v>4923902.0590087287</v>
      </c>
      <c r="N38" s="267">
        <v>369.79256145820239</v>
      </c>
      <c r="O38" s="191">
        <v>649.07751898348647</v>
      </c>
      <c r="P38" s="176"/>
      <c r="Q38" s="307">
        <v>4675097.4871773329</v>
      </c>
      <c r="R38" s="245">
        <v>248804.57183139585</v>
      </c>
      <c r="S38" s="196">
        <v>5.3219119497252665E-2</v>
      </c>
      <c r="T38" s="144"/>
      <c r="V38" s="179"/>
      <c r="W38" s="179"/>
      <c r="X38" s="19"/>
      <c r="Y38" s="19"/>
    </row>
    <row r="39" spans="1:25" ht="15">
      <c r="A39" s="36">
        <v>20</v>
      </c>
      <c r="B39" s="50" t="s">
        <v>22</v>
      </c>
      <c r="C39" s="43">
        <v>11113356.527873211</v>
      </c>
      <c r="D39" s="105">
        <v>10970</v>
      </c>
      <c r="E39" s="105">
        <v>1208</v>
      </c>
      <c r="F39" s="105">
        <v>1547</v>
      </c>
      <c r="G39" s="105">
        <v>1508</v>
      </c>
      <c r="H39" s="105">
        <v>162.73099999999999</v>
      </c>
      <c r="I39" s="43">
        <v>1013.0680517660173</v>
      </c>
      <c r="J39" s="43">
        <v>20203.21112</v>
      </c>
      <c r="K39" s="353">
        <v>550.07872074710122</v>
      </c>
      <c r="L39" s="505">
        <v>-1629306.5405927091</v>
      </c>
      <c r="M39" s="445">
        <v>9484049.9872805011</v>
      </c>
      <c r="N39" s="267">
        <v>469.43280110020953</v>
      </c>
      <c r="O39" s="191">
        <v>864.54421032639027</v>
      </c>
      <c r="P39" s="176"/>
      <c r="Q39" s="307">
        <v>8626055.9283235855</v>
      </c>
      <c r="R39" s="245">
        <v>857994.05895691551</v>
      </c>
      <c r="S39" s="196">
        <v>9.9465394855567713E-2</v>
      </c>
      <c r="T39" s="144"/>
      <c r="V39" s="179"/>
      <c r="W39" s="179"/>
      <c r="X39" s="19"/>
      <c r="Y39" s="19"/>
    </row>
    <row r="40" spans="1:25" ht="15">
      <c r="A40" s="36">
        <v>21</v>
      </c>
      <c r="B40" s="50" t="s">
        <v>23</v>
      </c>
      <c r="C40" s="43">
        <v>11452971.413070133</v>
      </c>
      <c r="D40" s="105">
        <v>10505</v>
      </c>
      <c r="E40" s="105">
        <v>1082</v>
      </c>
      <c r="F40" s="105">
        <v>1442</v>
      </c>
      <c r="G40" s="105">
        <v>1489</v>
      </c>
      <c r="H40" s="105">
        <v>243.11</v>
      </c>
      <c r="I40" s="43">
        <v>1090.2400202827353</v>
      </c>
      <c r="J40" s="43">
        <v>19209.1872</v>
      </c>
      <c r="K40" s="353">
        <v>596.22363475483928</v>
      </c>
      <c r="L40" s="505">
        <v>-2106024.5301216841</v>
      </c>
      <c r="M40" s="445">
        <v>9346946.8829484489</v>
      </c>
      <c r="N40" s="267">
        <v>486.58731812184374</v>
      </c>
      <c r="O40" s="191">
        <v>889.76172136586854</v>
      </c>
      <c r="P40" s="176"/>
      <c r="Q40" s="307">
        <v>8954205.6524122562</v>
      </c>
      <c r="R40" s="245">
        <v>392741.23053619266</v>
      </c>
      <c r="S40" s="196">
        <v>4.3861091176791156E-2</v>
      </c>
      <c r="T40" s="144"/>
      <c r="V40" s="179"/>
      <c r="W40" s="179"/>
      <c r="X40" s="19"/>
      <c r="Y40" s="19"/>
    </row>
    <row r="41" spans="1:25" ht="15">
      <c r="A41" s="36">
        <v>22</v>
      </c>
      <c r="B41" s="50" t="s">
        <v>24</v>
      </c>
      <c r="C41" s="43">
        <v>4159377.8250062978</v>
      </c>
      <c r="D41" s="105">
        <v>5694</v>
      </c>
      <c r="E41" s="105">
        <v>444</v>
      </c>
      <c r="F41" s="105">
        <v>770</v>
      </c>
      <c r="G41" s="105">
        <v>991</v>
      </c>
      <c r="H41" s="105">
        <v>178.72799999999998</v>
      </c>
      <c r="I41" s="43">
        <v>730.48433877876676</v>
      </c>
      <c r="J41" s="43">
        <v>10248.16656</v>
      </c>
      <c r="K41" s="353">
        <v>405.86555660023328</v>
      </c>
      <c r="L41" s="505">
        <v>102026.10204058856</v>
      </c>
      <c r="M41" s="445">
        <v>4261403.9270468866</v>
      </c>
      <c r="N41" s="267">
        <v>415.82110342348756</v>
      </c>
      <c r="O41" s="191">
        <v>748.40251616559306</v>
      </c>
      <c r="P41" s="176"/>
      <c r="Q41" s="307">
        <v>3923963.4014128125</v>
      </c>
      <c r="R41" s="245">
        <v>337440.52563407412</v>
      </c>
      <c r="S41" s="196">
        <v>8.5994819807080569E-2</v>
      </c>
      <c r="T41" s="144"/>
      <c r="V41" s="179"/>
      <c r="W41" s="179"/>
      <c r="X41" s="19"/>
      <c r="Y41" s="19"/>
    </row>
    <row r="42" spans="1:25" ht="15">
      <c r="A42" s="36">
        <v>23</v>
      </c>
      <c r="B42" s="50" t="s">
        <v>25</v>
      </c>
      <c r="C42" s="43">
        <v>449967.12300351291</v>
      </c>
      <c r="D42" s="105">
        <v>1176</v>
      </c>
      <c r="E42" s="105">
        <v>53</v>
      </c>
      <c r="F42" s="105">
        <v>110</v>
      </c>
      <c r="G42" s="105">
        <v>270</v>
      </c>
      <c r="H42" s="105">
        <v>185.38800000000001</v>
      </c>
      <c r="I42" s="43">
        <v>382.62510459482388</v>
      </c>
      <c r="J42" s="43">
        <v>2140.2097599999997</v>
      </c>
      <c r="K42" s="353">
        <v>210.24440286802215</v>
      </c>
      <c r="L42" s="505">
        <v>284335.25826250401</v>
      </c>
      <c r="M42" s="445">
        <v>734302.38126601698</v>
      </c>
      <c r="N42" s="267">
        <v>343.09832381383825</v>
      </c>
      <c r="O42" s="191">
        <v>624.40678679083078</v>
      </c>
      <c r="P42" s="176"/>
      <c r="Q42" s="307">
        <v>709002.86428804707</v>
      </c>
      <c r="R42" s="245">
        <v>25299.516977969906</v>
      </c>
      <c r="S42" s="196">
        <v>3.5683236630326798E-2</v>
      </c>
      <c r="T42" s="144"/>
      <c r="V42" s="179"/>
      <c r="W42" s="179"/>
      <c r="X42" s="19"/>
      <c r="Y42" s="19"/>
    </row>
    <row r="43" spans="1:25" ht="15">
      <c r="A43" s="36">
        <v>24</v>
      </c>
      <c r="B43" s="50" t="s">
        <v>26</v>
      </c>
      <c r="C43" s="43">
        <v>5532544.011434773</v>
      </c>
      <c r="D43" s="105">
        <v>13894</v>
      </c>
      <c r="E43" s="105">
        <v>806</v>
      </c>
      <c r="F43" s="105">
        <v>1401</v>
      </c>
      <c r="G43" s="105">
        <v>3017</v>
      </c>
      <c r="H43" s="105">
        <v>1040.2750000000001</v>
      </c>
      <c r="I43" s="43">
        <v>398.19663246255743</v>
      </c>
      <c r="J43" s="43">
        <v>24161.097999999998</v>
      </c>
      <c r="K43" s="353">
        <v>228.98562024932698</v>
      </c>
      <c r="L43" s="505">
        <v>2925421.1579673332</v>
      </c>
      <c r="M43" s="445">
        <v>8457965.1694021057</v>
      </c>
      <c r="N43" s="267">
        <v>350.06543036256494</v>
      </c>
      <c r="O43" s="191">
        <v>608.74947239111168</v>
      </c>
      <c r="P43" s="176"/>
      <c r="Q43" s="307">
        <v>8107945.2314264365</v>
      </c>
      <c r="R43" s="245">
        <v>350019.93797566928</v>
      </c>
      <c r="S43" s="196">
        <v>4.3169992887839292E-2</v>
      </c>
      <c r="T43" s="144"/>
      <c r="V43" s="179"/>
      <c r="W43" s="179"/>
      <c r="X43" s="19"/>
      <c r="Y43" s="19"/>
    </row>
    <row r="44" spans="1:25" ht="15">
      <c r="A44" s="36">
        <v>25</v>
      </c>
      <c r="B44" s="50" t="s">
        <v>27</v>
      </c>
      <c r="C44" s="43">
        <v>14741711.545625379</v>
      </c>
      <c r="D44" s="105">
        <v>25613</v>
      </c>
      <c r="E44" s="105">
        <v>1705</v>
      </c>
      <c r="F44" s="105">
        <v>2826</v>
      </c>
      <c r="G44" s="105">
        <v>5136</v>
      </c>
      <c r="H44" s="105">
        <v>786.23399999999992</v>
      </c>
      <c r="I44" s="43">
        <v>575.55583280464532</v>
      </c>
      <c r="J44" s="43">
        <v>43811.17568</v>
      </c>
      <c r="K44" s="353">
        <v>336.48290229186972</v>
      </c>
      <c r="L44" s="505">
        <v>2345868.5699592214</v>
      </c>
      <c r="M44" s="445">
        <v>17087580.115584601</v>
      </c>
      <c r="N44" s="267">
        <v>390.02788330524436</v>
      </c>
      <c r="O44" s="191">
        <v>667.1448137892711</v>
      </c>
      <c r="P44" s="176"/>
      <c r="Q44" s="307">
        <v>16095379.105660567</v>
      </c>
      <c r="R44" s="245">
        <v>992201.00992403366</v>
      </c>
      <c r="S44" s="196">
        <v>6.1645084804190065E-2</v>
      </c>
      <c r="T44" s="144"/>
      <c r="V44" s="179"/>
      <c r="W44" s="179"/>
      <c r="X44" s="19"/>
      <c r="Y44" s="19"/>
    </row>
    <row r="45" spans="1:25" ht="15">
      <c r="A45" s="36">
        <v>26</v>
      </c>
      <c r="B45" s="50" t="s">
        <v>28</v>
      </c>
      <c r="C45" s="43">
        <v>1907763.7827542797</v>
      </c>
      <c r="D45" s="105">
        <v>3336</v>
      </c>
      <c r="E45" s="105">
        <v>228</v>
      </c>
      <c r="F45" s="105">
        <v>335</v>
      </c>
      <c r="G45" s="105">
        <v>709</v>
      </c>
      <c r="H45" s="105">
        <v>299.66200000000003</v>
      </c>
      <c r="I45" s="43">
        <v>571.87163751627088</v>
      </c>
      <c r="J45" s="43">
        <v>5941.7662399999999</v>
      </c>
      <c r="K45" s="353">
        <v>321.07688281494558</v>
      </c>
      <c r="L45" s="505">
        <v>375660.82804535079</v>
      </c>
      <c r="M45" s="445">
        <v>2283424.6107996306</v>
      </c>
      <c r="N45" s="267">
        <v>384.30064707487224</v>
      </c>
      <c r="O45" s="191">
        <v>684.47979940036885</v>
      </c>
      <c r="P45" s="176"/>
      <c r="Q45" s="307">
        <v>2181693.7614550474</v>
      </c>
      <c r="R45" s="245">
        <v>101730.84934458323</v>
      </c>
      <c r="S45" s="196">
        <v>4.6629298365291838E-2</v>
      </c>
      <c r="T45" s="144"/>
      <c r="V45" s="179"/>
      <c r="W45" s="179"/>
      <c r="X45" s="19"/>
      <c r="Y45" s="19"/>
    </row>
    <row r="46" spans="1:25" ht="15">
      <c r="A46" s="36">
        <v>27</v>
      </c>
      <c r="B46" s="50" t="s">
        <v>29</v>
      </c>
      <c r="C46" s="43">
        <v>3310280.9051882112</v>
      </c>
      <c r="D46" s="105">
        <v>6376</v>
      </c>
      <c r="E46" s="105">
        <v>393</v>
      </c>
      <c r="F46" s="105">
        <v>715</v>
      </c>
      <c r="G46" s="105">
        <v>1363</v>
      </c>
      <c r="H46" s="105">
        <v>496.40800000000002</v>
      </c>
      <c r="I46" s="43">
        <v>519.1783100985275</v>
      </c>
      <c r="J46" s="43">
        <v>11389.680160000002</v>
      </c>
      <c r="K46" s="353">
        <v>290.63861835328402</v>
      </c>
      <c r="L46" s="505">
        <v>937900.38960600155</v>
      </c>
      <c r="M46" s="445">
        <v>4248181.294794213</v>
      </c>
      <c r="N46" s="267">
        <v>372.98512645803851</v>
      </c>
      <c r="O46" s="191">
        <v>666.27686555743617</v>
      </c>
      <c r="P46" s="176"/>
      <c r="Q46" s="307">
        <v>3994654.0085940622</v>
      </c>
      <c r="R46" s="245">
        <v>253527.28620015085</v>
      </c>
      <c r="S46" s="196">
        <v>6.3466644584165399E-2</v>
      </c>
      <c r="T46" s="144"/>
      <c r="V46" s="179"/>
      <c r="W46" s="179"/>
      <c r="X46" s="19"/>
      <c r="Y46" s="19"/>
    </row>
    <row r="47" spans="1:25" ht="15">
      <c r="A47" s="36">
        <v>28</v>
      </c>
      <c r="B47" s="50" t="s">
        <v>30</v>
      </c>
      <c r="C47" s="43">
        <v>4136905.8635043167</v>
      </c>
      <c r="D47" s="105">
        <v>7977</v>
      </c>
      <c r="E47" s="105">
        <v>566</v>
      </c>
      <c r="F47" s="105">
        <v>849</v>
      </c>
      <c r="G47" s="105">
        <v>1644</v>
      </c>
      <c r="H47" s="105">
        <v>700.81500000000005</v>
      </c>
      <c r="I47" s="43">
        <v>518.60422007074294</v>
      </c>
      <c r="J47" s="43">
        <v>14350.978800000001</v>
      </c>
      <c r="K47" s="353">
        <v>288.26646050820705</v>
      </c>
      <c r="L47" s="505">
        <v>1203140.2658152264</v>
      </c>
      <c r="M47" s="445">
        <v>5340046.129319543</v>
      </c>
      <c r="N47" s="267">
        <v>372.10326931285988</v>
      </c>
      <c r="O47" s="191">
        <v>669.43037850313942</v>
      </c>
      <c r="P47" s="176"/>
      <c r="Q47" s="307">
        <v>5053969.4465954704</v>
      </c>
      <c r="R47" s="245">
        <v>286076.6827240726</v>
      </c>
      <c r="S47" s="196">
        <v>5.6604355397673389E-2</v>
      </c>
      <c r="T47" s="144"/>
      <c r="V47" s="179"/>
      <c r="W47" s="179"/>
      <c r="X47" s="19"/>
      <c r="Y47" s="19"/>
    </row>
    <row r="48" spans="1:25" ht="15">
      <c r="A48" s="36">
        <v>29</v>
      </c>
      <c r="B48" s="50" t="s">
        <v>31</v>
      </c>
      <c r="C48" s="43">
        <v>7289683.616327865</v>
      </c>
      <c r="D48" s="105">
        <v>7081</v>
      </c>
      <c r="E48" s="105">
        <v>559</v>
      </c>
      <c r="F48" s="105">
        <v>668</v>
      </c>
      <c r="G48" s="105">
        <v>1549</v>
      </c>
      <c r="H48" s="105">
        <v>80.697000000000003</v>
      </c>
      <c r="I48" s="43">
        <v>1029.4709244920018</v>
      </c>
      <c r="J48" s="43">
        <v>11835.659439999999</v>
      </c>
      <c r="K48" s="353">
        <v>615.90853076521648</v>
      </c>
      <c r="L48" s="505">
        <v>-1443989.3980310976</v>
      </c>
      <c r="M48" s="445">
        <v>5845694.2182967672</v>
      </c>
      <c r="N48" s="267">
        <v>493.90524017111863</v>
      </c>
      <c r="O48" s="191">
        <v>825.5464225810997</v>
      </c>
      <c r="P48" s="176"/>
      <c r="Q48" s="307">
        <v>5372147.8609030582</v>
      </c>
      <c r="R48" s="245">
        <v>473546.35739370901</v>
      </c>
      <c r="S48" s="196">
        <v>8.814842213112617E-2</v>
      </c>
      <c r="T48" s="144"/>
      <c r="V48" s="179"/>
      <c r="W48" s="179"/>
      <c r="X48" s="19"/>
      <c r="Y48" s="19"/>
    </row>
    <row r="49" spans="1:25" ht="15">
      <c r="A49" s="36">
        <v>30</v>
      </c>
      <c r="B49" s="50" t="s">
        <v>32</v>
      </c>
      <c r="C49" s="43">
        <v>11698058.314287672</v>
      </c>
      <c r="D49" s="105">
        <v>18717</v>
      </c>
      <c r="E49" s="105">
        <v>1321</v>
      </c>
      <c r="F49" s="105">
        <v>1917</v>
      </c>
      <c r="G49" s="105">
        <v>4102</v>
      </c>
      <c r="H49" s="105">
        <v>172.68599999999998</v>
      </c>
      <c r="I49" s="43">
        <v>624.99643715807406</v>
      </c>
      <c r="J49" s="43">
        <v>31355.522719999997</v>
      </c>
      <c r="K49" s="353">
        <v>373.07808320561378</v>
      </c>
      <c r="L49" s="505">
        <v>958042.09034315892</v>
      </c>
      <c r="M49" s="445">
        <v>12656100.404630831</v>
      </c>
      <c r="N49" s="267">
        <v>403.63225699178622</v>
      </c>
      <c r="O49" s="191">
        <v>676.18210207997174</v>
      </c>
      <c r="P49" s="176"/>
      <c r="Q49" s="307">
        <v>11929704.380549056</v>
      </c>
      <c r="R49" s="245">
        <v>726396.02408177406</v>
      </c>
      <c r="S49" s="196">
        <v>6.0889691890952058E-2</v>
      </c>
      <c r="T49" s="144"/>
      <c r="V49" s="179"/>
      <c r="W49" s="179"/>
      <c r="X49" s="19"/>
      <c r="Y49" s="19"/>
    </row>
    <row r="50" spans="1:25" ht="15">
      <c r="A50" s="36">
        <v>31</v>
      </c>
      <c r="B50" s="50" t="s">
        <v>33</v>
      </c>
      <c r="C50" s="43">
        <v>1283890.0545561067</v>
      </c>
      <c r="D50" s="105">
        <v>2788</v>
      </c>
      <c r="E50" s="105">
        <v>127</v>
      </c>
      <c r="F50" s="105">
        <v>292</v>
      </c>
      <c r="G50" s="105">
        <v>624</v>
      </c>
      <c r="H50" s="105">
        <v>190.15</v>
      </c>
      <c r="I50" s="43">
        <v>460.50575844910571</v>
      </c>
      <c r="J50" s="43">
        <v>4787.8879999999999</v>
      </c>
      <c r="K50" s="353">
        <v>268.15373595959363</v>
      </c>
      <c r="L50" s="505">
        <v>461899.83484835329</v>
      </c>
      <c r="M50" s="445">
        <v>1745789.8894044599</v>
      </c>
      <c r="N50" s="267">
        <v>364.62630065792263</v>
      </c>
      <c r="O50" s="191">
        <v>626.18001772039452</v>
      </c>
      <c r="P50" s="176"/>
      <c r="Q50" s="307">
        <v>1669005.2611050336</v>
      </c>
      <c r="R50" s="245">
        <v>76784.628299426287</v>
      </c>
      <c r="S50" s="196">
        <v>4.6006223041255012E-2</v>
      </c>
      <c r="T50" s="144"/>
      <c r="V50" s="179"/>
      <c r="W50" s="179"/>
      <c r="X50" s="19"/>
      <c r="Y50" s="19"/>
    </row>
    <row r="51" spans="1:25" ht="15">
      <c r="A51" s="36">
        <v>32</v>
      </c>
      <c r="B51" s="50" t="s">
        <v>34</v>
      </c>
      <c r="C51" s="43">
        <v>994651.73433564766</v>
      </c>
      <c r="D51" s="105">
        <v>2944</v>
      </c>
      <c r="E51" s="105">
        <v>154</v>
      </c>
      <c r="F51" s="105">
        <v>261</v>
      </c>
      <c r="G51" s="105">
        <v>647</v>
      </c>
      <c r="H51" s="105">
        <v>509.05599999999998</v>
      </c>
      <c r="I51" s="43">
        <v>337.85724671727161</v>
      </c>
      <c r="J51" s="43">
        <v>5407.76512</v>
      </c>
      <c r="K51" s="353">
        <v>183.93027660484773</v>
      </c>
      <c r="L51" s="505">
        <v>807842.71271241608</v>
      </c>
      <c r="M51" s="445">
        <v>1802494.4470480639</v>
      </c>
      <c r="N51" s="267">
        <v>333.31596455285097</v>
      </c>
      <c r="O51" s="191">
        <v>612.26034206795646</v>
      </c>
      <c r="P51" s="176"/>
      <c r="Q51" s="307">
        <v>1712887.8461269916</v>
      </c>
      <c r="R51" s="245">
        <v>89606.600921072299</v>
      </c>
      <c r="S51" s="196">
        <v>5.2313174574553534E-2</v>
      </c>
      <c r="T51" s="144"/>
      <c r="V51" s="179"/>
      <c r="W51" s="179"/>
      <c r="X51" s="19"/>
      <c r="Y51" s="19"/>
    </row>
    <row r="52" spans="1:25" ht="15">
      <c r="A52" s="36">
        <v>33</v>
      </c>
      <c r="B52" s="50" t="s">
        <v>35</v>
      </c>
      <c r="C52" s="43">
        <v>2746070.756191167</v>
      </c>
      <c r="D52" s="105">
        <v>8194</v>
      </c>
      <c r="E52" s="105">
        <v>393</v>
      </c>
      <c r="F52" s="105">
        <v>842</v>
      </c>
      <c r="G52" s="105">
        <v>1844</v>
      </c>
      <c r="H52" s="105">
        <v>947.43200000000002</v>
      </c>
      <c r="I52" s="43">
        <v>335.13189604480925</v>
      </c>
      <c r="J52" s="43">
        <v>14663.196639999998</v>
      </c>
      <c r="K52" s="353">
        <v>187.27640524850571</v>
      </c>
      <c r="L52" s="505">
        <v>2159646.8220228194</v>
      </c>
      <c r="M52" s="445">
        <v>4905717.578213986</v>
      </c>
      <c r="N52" s="267">
        <v>334.55989840793586</v>
      </c>
      <c r="O52" s="191">
        <v>598.69631171759659</v>
      </c>
      <c r="P52" s="176"/>
      <c r="Q52" s="307">
        <v>4734266.6563955955</v>
      </c>
      <c r="R52" s="245">
        <v>171450.92181839049</v>
      </c>
      <c r="S52" s="196">
        <v>3.6214884851653695E-2</v>
      </c>
      <c r="T52" s="144"/>
      <c r="V52" s="179"/>
      <c r="W52" s="179"/>
      <c r="X52" s="19"/>
      <c r="Y52" s="19"/>
    </row>
    <row r="53" spans="1:25" ht="15">
      <c r="A53" s="36">
        <v>34</v>
      </c>
      <c r="B53" s="50" t="s">
        <v>36</v>
      </c>
      <c r="C53" s="43">
        <v>8365103.0375019992</v>
      </c>
      <c r="D53" s="105">
        <v>24838</v>
      </c>
      <c r="E53" s="105">
        <v>1202</v>
      </c>
      <c r="F53" s="105">
        <v>2227</v>
      </c>
      <c r="G53" s="105">
        <v>5584</v>
      </c>
      <c r="H53" s="105">
        <v>1872.3370000000002</v>
      </c>
      <c r="I53" s="43">
        <v>336.78649800716641</v>
      </c>
      <c r="J53" s="43">
        <v>41888.812239999999</v>
      </c>
      <c r="K53" s="353">
        <v>199.69778540328454</v>
      </c>
      <c r="L53" s="505">
        <v>5842643.1607188433</v>
      </c>
      <c r="M53" s="445">
        <v>14207746.198220842</v>
      </c>
      <c r="N53" s="267">
        <v>339.17758557626848</v>
      </c>
      <c r="O53" s="191">
        <v>572.01651494568171</v>
      </c>
      <c r="P53" s="176"/>
      <c r="Q53" s="307">
        <v>14024805.229355253</v>
      </c>
      <c r="R53" s="245">
        <v>182940.96886558831</v>
      </c>
      <c r="S53" s="196">
        <v>1.3044100497215938E-2</v>
      </c>
      <c r="T53" s="144"/>
      <c r="V53" s="179"/>
      <c r="W53" s="179"/>
      <c r="X53" s="19"/>
      <c r="Y53" s="19"/>
    </row>
    <row r="54" spans="1:25" ht="15">
      <c r="A54" s="36">
        <v>35</v>
      </c>
      <c r="B54" s="50" t="s">
        <v>37</v>
      </c>
      <c r="C54" s="43">
        <v>13915950.712688273</v>
      </c>
      <c r="D54" s="105">
        <v>22173</v>
      </c>
      <c r="E54" s="105">
        <v>1409</v>
      </c>
      <c r="F54" s="105">
        <v>2455</v>
      </c>
      <c r="G54" s="105">
        <v>4564</v>
      </c>
      <c r="H54" s="105">
        <v>887.60300000000007</v>
      </c>
      <c r="I54" s="43">
        <v>627.60793364399376</v>
      </c>
      <c r="J54" s="43">
        <v>38199.876560000004</v>
      </c>
      <c r="K54" s="353">
        <v>364.29308065513476</v>
      </c>
      <c r="L54" s="505">
        <v>1377996.523453135</v>
      </c>
      <c r="M54" s="445">
        <v>15293947.236141408</v>
      </c>
      <c r="N54" s="267">
        <v>400.36640464320408</v>
      </c>
      <c r="O54" s="191">
        <v>689.75543391247948</v>
      </c>
      <c r="P54" s="176"/>
      <c r="Q54" s="307">
        <v>14487092.492722383</v>
      </c>
      <c r="R54" s="245">
        <v>806854.74341902509</v>
      </c>
      <c r="S54" s="196">
        <v>5.5694732661115465E-2</v>
      </c>
      <c r="T54" s="144"/>
      <c r="V54" s="179"/>
      <c r="W54" s="179"/>
      <c r="X54" s="19"/>
      <c r="Y54" s="19"/>
    </row>
    <row r="55" spans="1:25" ht="15">
      <c r="A55" s="36">
        <v>36</v>
      </c>
      <c r="B55" s="50" t="s">
        <v>38</v>
      </c>
      <c r="C55" s="43">
        <v>2170509.2908057328</v>
      </c>
      <c r="D55" s="105">
        <v>4354</v>
      </c>
      <c r="E55" s="105">
        <v>264</v>
      </c>
      <c r="F55" s="105">
        <v>446</v>
      </c>
      <c r="G55" s="105">
        <v>972</v>
      </c>
      <c r="H55" s="105">
        <v>674.9910000000001</v>
      </c>
      <c r="I55" s="43">
        <v>498.50925374500065</v>
      </c>
      <c r="J55" s="43">
        <v>8170.98632</v>
      </c>
      <c r="K55" s="353">
        <v>265.6361430312287</v>
      </c>
      <c r="L55" s="505">
        <v>801199.80897538306</v>
      </c>
      <c r="M55" s="445">
        <v>2971709.099781116</v>
      </c>
      <c r="N55" s="267">
        <v>363.69037756278072</v>
      </c>
      <c r="O55" s="191">
        <v>682.52390899887826</v>
      </c>
      <c r="P55" s="176"/>
      <c r="Q55" s="307">
        <v>2790846.1360329026</v>
      </c>
      <c r="R55" s="245">
        <v>180862.96374821337</v>
      </c>
      <c r="S55" s="196">
        <v>6.4805781090212289E-2</v>
      </c>
      <c r="T55" s="144"/>
      <c r="V55" s="179"/>
      <c r="W55" s="179"/>
      <c r="X55" s="19"/>
      <c r="Y55" s="19"/>
    </row>
    <row r="56" spans="1:25" ht="15">
      <c r="A56" s="36">
        <v>37</v>
      </c>
      <c r="B56" s="50" t="s">
        <v>39</v>
      </c>
      <c r="C56" s="43">
        <v>1540326.9421384064</v>
      </c>
      <c r="D56" s="105">
        <v>3005</v>
      </c>
      <c r="E56" s="105">
        <v>166</v>
      </c>
      <c r="F56" s="105">
        <v>306</v>
      </c>
      <c r="G56" s="105">
        <v>690</v>
      </c>
      <c r="H56" s="105">
        <v>320.07299999999998</v>
      </c>
      <c r="I56" s="43">
        <v>512.58800071161613</v>
      </c>
      <c r="J56" s="43">
        <v>5388.11096</v>
      </c>
      <c r="K56" s="353">
        <v>285.87513389635291</v>
      </c>
      <c r="L56" s="505">
        <v>459816.82140417589</v>
      </c>
      <c r="M56" s="445">
        <v>2000143.7635425823</v>
      </c>
      <c r="N56" s="267">
        <v>371.2142861182989</v>
      </c>
      <c r="O56" s="191">
        <v>665.60524577124204</v>
      </c>
      <c r="P56" s="176"/>
      <c r="Q56" s="307">
        <v>1919857.3287273389</v>
      </c>
      <c r="R56" s="245">
        <v>80286.434815243352</v>
      </c>
      <c r="S56" s="196">
        <v>4.1818958947571705E-2</v>
      </c>
      <c r="T56" s="144"/>
      <c r="V56" s="179"/>
      <c r="W56" s="179"/>
      <c r="X56" s="19"/>
      <c r="Y56" s="19"/>
    </row>
    <row r="57" spans="1:25" ht="15">
      <c r="A57" s="36">
        <v>38</v>
      </c>
      <c r="B57" s="50" t="s">
        <v>40</v>
      </c>
      <c r="C57" s="43">
        <v>5266404.8404713292</v>
      </c>
      <c r="D57" s="105">
        <v>7642</v>
      </c>
      <c r="E57" s="105">
        <v>409</v>
      </c>
      <c r="F57" s="105">
        <v>758</v>
      </c>
      <c r="G57" s="105">
        <v>1844</v>
      </c>
      <c r="H57" s="105">
        <v>395.76499999999999</v>
      </c>
      <c r="I57" s="43">
        <v>689.13960226005349</v>
      </c>
      <c r="J57" s="43">
        <v>13036.262799999999</v>
      </c>
      <c r="K57" s="353">
        <v>403.98118090035206</v>
      </c>
      <c r="L57" s="505">
        <v>145216.14486583052</v>
      </c>
      <c r="M57" s="445">
        <v>5411620.9853371596</v>
      </c>
      <c r="N57" s="267">
        <v>415.12058082606006</v>
      </c>
      <c r="O57" s="191">
        <v>708.14197662093159</v>
      </c>
      <c r="P57" s="176"/>
      <c r="Q57" s="307">
        <v>5013656.4933575643</v>
      </c>
      <c r="R57" s="245">
        <v>397964.49197959527</v>
      </c>
      <c r="S57" s="196">
        <v>7.937609856336314E-2</v>
      </c>
      <c r="T57" s="144"/>
      <c r="V57" s="179"/>
      <c r="W57" s="179"/>
      <c r="X57" s="19"/>
      <c r="Y57" s="19"/>
    </row>
    <row r="58" spans="1:25" ht="15">
      <c r="A58" s="36">
        <v>39</v>
      </c>
      <c r="B58" s="50" t="s">
        <v>41</v>
      </c>
      <c r="C58" s="43">
        <v>1535271.2625194809</v>
      </c>
      <c r="D58" s="105">
        <v>3243</v>
      </c>
      <c r="E58" s="105">
        <v>169</v>
      </c>
      <c r="F58" s="105">
        <v>300</v>
      </c>
      <c r="G58" s="105">
        <v>817</v>
      </c>
      <c r="H58" s="105">
        <v>377.68699999999995</v>
      </c>
      <c r="I58" s="43">
        <v>473.41081175438819</v>
      </c>
      <c r="J58" s="43">
        <v>5795.1242400000001</v>
      </c>
      <c r="K58" s="353">
        <v>264.92465026418154</v>
      </c>
      <c r="L58" s="505">
        <v>570826.85186812119</v>
      </c>
      <c r="M58" s="445">
        <v>2106098.1143876021</v>
      </c>
      <c r="N58" s="267">
        <v>363.42587788723614</v>
      </c>
      <c r="O58" s="191">
        <v>649.42895910811046</v>
      </c>
      <c r="P58" s="176"/>
      <c r="Q58" s="307">
        <v>1944826.6446505534</v>
      </c>
      <c r="R58" s="245">
        <v>161271.46973704873</v>
      </c>
      <c r="S58" s="196">
        <v>8.2923313592315528E-2</v>
      </c>
      <c r="T58" s="144"/>
      <c r="V58" s="179"/>
      <c r="W58" s="179"/>
      <c r="X58" s="19"/>
      <c r="Y58" s="19"/>
    </row>
    <row r="59" spans="1:25" ht="15">
      <c r="A59" s="36">
        <v>40</v>
      </c>
      <c r="B59" s="50" t="s">
        <v>42</v>
      </c>
      <c r="C59" s="43">
        <v>11306599.218865084</v>
      </c>
      <c r="D59" s="105">
        <v>8357</v>
      </c>
      <c r="E59" s="105">
        <v>732</v>
      </c>
      <c r="F59" s="105">
        <v>1196</v>
      </c>
      <c r="G59" s="105">
        <v>1130</v>
      </c>
      <c r="H59" s="105">
        <v>152.43899999999999</v>
      </c>
      <c r="I59" s="43">
        <v>1352.9495295997467</v>
      </c>
      <c r="J59" s="43">
        <v>15036.74728</v>
      </c>
      <c r="K59" s="356">
        <v>751.93118620166661</v>
      </c>
      <c r="L59" s="505">
        <v>-3119509.9936732333</v>
      </c>
      <c r="M59" s="445">
        <v>8187089.2251918502</v>
      </c>
      <c r="N59" s="267">
        <v>544.47209045544662</v>
      </c>
      <c r="O59" s="191">
        <v>979.66844862891594</v>
      </c>
      <c r="P59" s="176"/>
      <c r="Q59" s="307">
        <v>8045828.0697274413</v>
      </c>
      <c r="R59" s="245">
        <v>141261.15546440892</v>
      </c>
      <c r="S59" s="196">
        <v>1.755706861247841E-2</v>
      </c>
      <c r="T59" s="144"/>
      <c r="V59" s="179"/>
      <c r="W59" s="179"/>
      <c r="X59" s="19"/>
      <c r="Y59" s="19"/>
    </row>
    <row r="60" spans="1:25" ht="15">
      <c r="A60" s="36">
        <v>41</v>
      </c>
      <c r="B60" s="50" t="s">
        <v>43</v>
      </c>
      <c r="C60" s="43">
        <v>5483793.2928383751</v>
      </c>
      <c r="D60" s="105">
        <v>9528</v>
      </c>
      <c r="E60" s="105">
        <v>624</v>
      </c>
      <c r="F60" s="105">
        <v>1062</v>
      </c>
      <c r="G60" s="105">
        <v>2087</v>
      </c>
      <c r="H60" s="105">
        <v>489.84300000000002</v>
      </c>
      <c r="I60" s="43">
        <v>575.54505592342309</v>
      </c>
      <c r="J60" s="43">
        <v>16739.22136</v>
      </c>
      <c r="K60" s="353">
        <v>327.60145617898536</v>
      </c>
      <c r="L60" s="505">
        <v>989701.80237264861</v>
      </c>
      <c r="M60" s="445">
        <v>6473495.0952110235</v>
      </c>
      <c r="N60" s="267">
        <v>386.72617775878575</v>
      </c>
      <c r="O60" s="191">
        <v>679.41804105909148</v>
      </c>
      <c r="P60" s="176"/>
      <c r="Q60" s="307">
        <v>6098030.6072932472</v>
      </c>
      <c r="R60" s="245">
        <v>375464.48791777622</v>
      </c>
      <c r="S60" s="196">
        <v>6.1571433811552279E-2</v>
      </c>
      <c r="T60" s="144"/>
      <c r="V60" s="179"/>
      <c r="W60" s="179"/>
      <c r="X60" s="19"/>
      <c r="Y60" s="19"/>
    </row>
    <row r="61" spans="1:25" ht="15">
      <c r="A61" s="36">
        <v>42</v>
      </c>
      <c r="B61" s="50" t="s">
        <v>44</v>
      </c>
      <c r="C61" s="43">
        <v>11142385.281702716</v>
      </c>
      <c r="D61" s="105">
        <v>22916</v>
      </c>
      <c r="E61" s="105">
        <v>1369</v>
      </c>
      <c r="F61" s="105">
        <v>2384</v>
      </c>
      <c r="G61" s="105">
        <v>4779</v>
      </c>
      <c r="H61" s="105">
        <v>1870.375</v>
      </c>
      <c r="I61" s="43">
        <v>486.2273207236305</v>
      </c>
      <c r="J61" s="43">
        <v>40270.729999999996</v>
      </c>
      <c r="K61" s="353">
        <v>276.68694562285606</v>
      </c>
      <c r="L61" s="505">
        <v>3669130.7475806451</v>
      </c>
      <c r="M61" s="445">
        <v>14811516.029283362</v>
      </c>
      <c r="N61" s="267">
        <v>367.79854820817411</v>
      </c>
      <c r="O61" s="191">
        <v>646.33950206333395</v>
      </c>
      <c r="P61" s="176"/>
      <c r="Q61" s="307">
        <v>14007837.559123503</v>
      </c>
      <c r="R61" s="245">
        <v>803678.47015985847</v>
      </c>
      <c r="S61" s="196">
        <v>5.7373485862306506E-2</v>
      </c>
      <c r="T61" s="144"/>
      <c r="V61" s="179"/>
      <c r="W61" s="179"/>
      <c r="X61" s="19"/>
      <c r="Y61" s="19"/>
    </row>
    <row r="62" spans="1:25" ht="15">
      <c r="A62" s="36">
        <v>43</v>
      </c>
      <c r="B62" s="50" t="s">
        <v>45</v>
      </c>
      <c r="C62" s="43">
        <v>5892305.8797563789</v>
      </c>
      <c r="D62" s="105">
        <v>9272</v>
      </c>
      <c r="E62" s="105">
        <v>653</v>
      </c>
      <c r="F62" s="105">
        <v>1145</v>
      </c>
      <c r="G62" s="105">
        <v>1686</v>
      </c>
      <c r="H62" s="105">
        <v>311.351</v>
      </c>
      <c r="I62" s="43">
        <v>635.4945944517234</v>
      </c>
      <c r="J62" s="43">
        <v>16253.613520000001</v>
      </c>
      <c r="K62" s="353">
        <v>362.52282438646165</v>
      </c>
      <c r="L62" s="505">
        <v>604398.45163472684</v>
      </c>
      <c r="M62" s="445">
        <v>6496704.3313911054</v>
      </c>
      <c r="N62" s="267">
        <v>399.70830630351452</v>
      </c>
      <c r="O62" s="191">
        <v>700.6799322035273</v>
      </c>
      <c r="P62" s="176"/>
      <c r="Q62" s="307">
        <v>6081467.4144192412</v>
      </c>
      <c r="R62" s="245">
        <v>415236.91697186418</v>
      </c>
      <c r="S62" s="196">
        <v>6.8279066329835381E-2</v>
      </c>
      <c r="T62" s="144"/>
      <c r="V62" s="179"/>
      <c r="W62" s="179"/>
      <c r="X62" s="19"/>
      <c r="Y62" s="19"/>
    </row>
    <row r="63" spans="1:25" ht="15">
      <c r="A63" s="36">
        <v>44</v>
      </c>
      <c r="B63" s="50" t="s">
        <v>46</v>
      </c>
      <c r="C63" s="43">
        <v>9664697.7796904929</v>
      </c>
      <c r="D63" s="105">
        <v>9632</v>
      </c>
      <c r="E63" s="105">
        <v>958</v>
      </c>
      <c r="F63" s="105">
        <v>1273</v>
      </c>
      <c r="G63" s="105">
        <v>1629</v>
      </c>
      <c r="H63" s="105">
        <v>130.679</v>
      </c>
      <c r="I63" s="43">
        <v>1003.3947030409565</v>
      </c>
      <c r="J63" s="43">
        <v>17427.792079999999</v>
      </c>
      <c r="K63" s="353">
        <v>554.55663777292966</v>
      </c>
      <c r="L63" s="505">
        <v>-1454508.83404888</v>
      </c>
      <c r="M63" s="445">
        <v>8210188.9456416126</v>
      </c>
      <c r="N63" s="267">
        <v>471.09748084862468</v>
      </c>
      <c r="O63" s="191">
        <v>852.38672608405443</v>
      </c>
      <c r="P63" s="176"/>
      <c r="Q63" s="307">
        <v>7567294.5820777081</v>
      </c>
      <c r="R63" s="245">
        <v>642894.36356390454</v>
      </c>
      <c r="S63" s="196">
        <v>8.4956962701905114E-2</v>
      </c>
      <c r="T63" s="144"/>
      <c r="V63" s="179"/>
      <c r="W63" s="179"/>
      <c r="X63" s="19"/>
      <c r="Y63" s="19"/>
    </row>
    <row r="64" spans="1:25" ht="15">
      <c r="A64" s="36">
        <v>45</v>
      </c>
      <c r="B64" s="50" t="s">
        <v>47</v>
      </c>
      <c r="C64" s="43">
        <v>5537092.4809474554</v>
      </c>
      <c r="D64" s="105">
        <v>8251</v>
      </c>
      <c r="E64" s="105">
        <v>617</v>
      </c>
      <c r="F64" s="105">
        <v>892</v>
      </c>
      <c r="G64" s="105">
        <v>1585</v>
      </c>
      <c r="H64" s="105">
        <v>111.935</v>
      </c>
      <c r="I64" s="43">
        <v>671.08138176553814</v>
      </c>
      <c r="J64" s="43">
        <v>13945.7412</v>
      </c>
      <c r="K64" s="353">
        <v>397.04540630278262</v>
      </c>
      <c r="L64" s="505">
        <v>216114.06220729256</v>
      </c>
      <c r="M64" s="445">
        <v>5753206.5431547482</v>
      </c>
      <c r="N64" s="267">
        <v>412.54218478934257</v>
      </c>
      <c r="O64" s="191">
        <v>697.27385082471801</v>
      </c>
      <c r="P64" s="176"/>
      <c r="Q64" s="307">
        <v>5350164.530707214</v>
      </c>
      <c r="R64" s="245">
        <v>403042.01244753413</v>
      </c>
      <c r="S64" s="196">
        <v>7.5332638862651624E-2</v>
      </c>
      <c r="T64" s="144"/>
      <c r="V64" s="179"/>
      <c r="W64" s="179"/>
      <c r="X64" s="19"/>
      <c r="Y64" s="19"/>
    </row>
    <row r="65" spans="1:25" ht="15">
      <c r="A65" s="36">
        <v>46</v>
      </c>
      <c r="B65" s="50" t="s">
        <v>48</v>
      </c>
      <c r="C65" s="43">
        <v>3078942.3179737167</v>
      </c>
      <c r="D65" s="105">
        <v>8027</v>
      </c>
      <c r="E65" s="105">
        <v>383</v>
      </c>
      <c r="F65" s="105">
        <v>771</v>
      </c>
      <c r="G65" s="105">
        <v>1894</v>
      </c>
      <c r="H65" s="105">
        <v>646.27199999999993</v>
      </c>
      <c r="I65" s="43">
        <v>383.57323009514346</v>
      </c>
      <c r="J65" s="43">
        <v>13820.57344</v>
      </c>
      <c r="K65" s="353">
        <v>222.77963583352707</v>
      </c>
      <c r="L65" s="505">
        <v>1727277.3057851025</v>
      </c>
      <c r="M65" s="445">
        <v>4806219.623758819</v>
      </c>
      <c r="N65" s="267">
        <v>347.7583361229054</v>
      </c>
      <c r="O65" s="191">
        <v>598.75664927853734</v>
      </c>
      <c r="P65" s="176"/>
      <c r="Q65" s="307">
        <v>4634288.6391038243</v>
      </c>
      <c r="R65" s="245">
        <v>171930.98465499468</v>
      </c>
      <c r="S65" s="196">
        <v>3.7099757491204199E-2</v>
      </c>
      <c r="T65" s="144"/>
      <c r="V65" s="179"/>
      <c r="W65" s="179"/>
      <c r="X65" s="19"/>
      <c r="Y65" s="19"/>
    </row>
    <row r="66" spans="1:25" ht="15">
      <c r="A66" s="36">
        <v>47</v>
      </c>
      <c r="B66" s="50" t="s">
        <v>49</v>
      </c>
      <c r="C66" s="43">
        <v>2978839.9597025542</v>
      </c>
      <c r="D66" s="105">
        <v>6037</v>
      </c>
      <c r="E66" s="105">
        <v>333</v>
      </c>
      <c r="F66" s="105">
        <v>637</v>
      </c>
      <c r="G66" s="105">
        <v>1290</v>
      </c>
      <c r="H66" s="105">
        <v>683.69</v>
      </c>
      <c r="I66" s="43">
        <v>493.43050516855294</v>
      </c>
      <c r="J66" s="43">
        <v>10886.648800000001</v>
      </c>
      <c r="K66" s="353">
        <v>273.62322551477496</v>
      </c>
      <c r="L66" s="505">
        <v>1012854.3413418609</v>
      </c>
      <c r="M66" s="445">
        <v>3991694.3010444152</v>
      </c>
      <c r="N66" s="267">
        <v>366.65960061505933</v>
      </c>
      <c r="O66" s="191">
        <v>661.20495296412378</v>
      </c>
      <c r="P66" s="176"/>
      <c r="Q66" s="307">
        <v>3738221.9753191075</v>
      </c>
      <c r="R66" s="245">
        <v>253472.32572530769</v>
      </c>
      <c r="S66" s="196">
        <v>6.7805584419226683E-2</v>
      </c>
      <c r="T66" s="144"/>
      <c r="V66" s="179"/>
      <c r="W66" s="179"/>
      <c r="X66" s="19"/>
      <c r="Y66" s="19"/>
    </row>
    <row r="67" spans="1:25" ht="15">
      <c r="A67" s="36">
        <v>48</v>
      </c>
      <c r="B67" s="50" t="s">
        <v>50</v>
      </c>
      <c r="C67" s="43">
        <v>1072787.7966690224</v>
      </c>
      <c r="D67" s="105">
        <v>2429</v>
      </c>
      <c r="E67" s="105">
        <v>142</v>
      </c>
      <c r="F67" s="105">
        <v>257</v>
      </c>
      <c r="G67" s="105">
        <v>545</v>
      </c>
      <c r="H67" s="105">
        <v>249.80200000000002</v>
      </c>
      <c r="I67" s="43">
        <v>441.65821188514713</v>
      </c>
      <c r="J67" s="43">
        <v>4382.0990400000001</v>
      </c>
      <c r="K67" s="353">
        <v>244.81139902968107</v>
      </c>
      <c r="L67" s="505">
        <v>487014.71876443911</v>
      </c>
      <c r="M67" s="445">
        <v>1559802.5154334614</v>
      </c>
      <c r="N67" s="267">
        <v>355.94871343516263</v>
      </c>
      <c r="O67" s="191">
        <v>642.15830194872842</v>
      </c>
      <c r="P67" s="176"/>
      <c r="Q67" s="307">
        <v>1497054.9244789553</v>
      </c>
      <c r="R67" s="245">
        <v>62747.590954506071</v>
      </c>
      <c r="S67" s="196">
        <v>4.191402060705629E-2</v>
      </c>
      <c r="T67" s="144"/>
      <c r="V67" s="179"/>
      <c r="W67" s="179"/>
      <c r="X67" s="19"/>
      <c r="Y67" s="19"/>
    </row>
    <row r="68" spans="1:25" ht="15">
      <c r="A68" s="36">
        <v>49</v>
      </c>
      <c r="B68" s="50" t="s">
        <v>51</v>
      </c>
      <c r="C68" s="43">
        <v>1559359.8308212941</v>
      </c>
      <c r="D68" s="105">
        <v>2553</v>
      </c>
      <c r="E68" s="105">
        <v>181</v>
      </c>
      <c r="F68" s="105">
        <v>268</v>
      </c>
      <c r="G68" s="105">
        <v>513</v>
      </c>
      <c r="H68" s="105">
        <v>209.19099999999997</v>
      </c>
      <c r="I68" s="43">
        <v>610.79507670242617</v>
      </c>
      <c r="J68" s="43">
        <v>4547.8103200000005</v>
      </c>
      <c r="K68" s="353">
        <v>342.88145747056882</v>
      </c>
      <c r="L68" s="505">
        <v>225230.80117968773</v>
      </c>
      <c r="M68" s="445">
        <v>1784590.6320009818</v>
      </c>
      <c r="N68" s="267">
        <v>392.40656633212041</v>
      </c>
      <c r="O68" s="191">
        <v>699.01709048217072</v>
      </c>
      <c r="P68" s="176"/>
      <c r="Q68" s="307">
        <v>1639949.4507606761</v>
      </c>
      <c r="R68" s="245">
        <v>144641.18124030577</v>
      </c>
      <c r="S68" s="196">
        <v>8.8198560738085741E-2</v>
      </c>
      <c r="T68" s="144"/>
      <c r="V68" s="179"/>
      <c r="W68" s="179"/>
      <c r="X68" s="19"/>
      <c r="Y68" s="19"/>
    </row>
    <row r="69" spans="1:25" ht="15">
      <c r="A69" s="36">
        <v>50</v>
      </c>
      <c r="B69" s="50" t="s">
        <v>52</v>
      </c>
      <c r="C69" s="43">
        <v>2101919.7041484094</v>
      </c>
      <c r="D69" s="105">
        <v>5069</v>
      </c>
      <c r="E69" s="105">
        <v>282</v>
      </c>
      <c r="F69" s="105">
        <v>466</v>
      </c>
      <c r="G69" s="105">
        <v>1141</v>
      </c>
      <c r="H69" s="105">
        <v>904.11500000000001</v>
      </c>
      <c r="I69" s="43">
        <v>414.6616106033556</v>
      </c>
      <c r="J69" s="43">
        <v>9466.6347999999998</v>
      </c>
      <c r="K69" s="353">
        <v>222.03451897694515</v>
      </c>
      <c r="L69" s="505">
        <v>1187559.2091294583</v>
      </c>
      <c r="M69" s="445">
        <v>3289478.9132778677</v>
      </c>
      <c r="N69" s="267">
        <v>347.48133658624579</v>
      </c>
      <c r="O69" s="191">
        <v>648.94040506566728</v>
      </c>
      <c r="P69" s="176"/>
      <c r="Q69" s="307">
        <v>3109564.6041270131</v>
      </c>
      <c r="R69" s="245">
        <v>179914.30915085459</v>
      </c>
      <c r="S69" s="196">
        <v>5.7858360270782727E-2</v>
      </c>
      <c r="T69" s="144"/>
      <c r="V69" s="179"/>
      <c r="W69" s="179"/>
      <c r="X69" s="19"/>
      <c r="Y69" s="19"/>
    </row>
    <row r="70" spans="1:25" ht="15">
      <c r="A70" s="36">
        <v>51</v>
      </c>
      <c r="B70" s="50" t="s">
        <v>53</v>
      </c>
      <c r="C70" s="43">
        <v>13966275.367299251</v>
      </c>
      <c r="D70" s="105">
        <v>24775</v>
      </c>
      <c r="E70" s="105">
        <v>1455</v>
      </c>
      <c r="F70" s="105">
        <v>2595</v>
      </c>
      <c r="G70" s="105">
        <v>4922</v>
      </c>
      <c r="H70" s="105">
        <v>1314.5989999999999</v>
      </c>
      <c r="I70" s="43">
        <v>563.72453551157423</v>
      </c>
      <c r="J70" s="43">
        <v>42279.870479999998</v>
      </c>
      <c r="K70" s="353">
        <v>330.32918996064183</v>
      </c>
      <c r="L70" s="505">
        <v>2427330.9724300369</v>
      </c>
      <c r="M70" s="445">
        <v>16393606.339729289</v>
      </c>
      <c r="N70" s="267">
        <v>387.74022137754878</v>
      </c>
      <c r="O70" s="191">
        <v>661.69954953498643</v>
      </c>
      <c r="P70" s="176"/>
      <c r="Q70" s="307">
        <v>15475123.859878533</v>
      </c>
      <c r="R70" s="245">
        <v>918482.479850756</v>
      </c>
      <c r="S70" s="196">
        <v>5.9352189240439834E-2</v>
      </c>
      <c r="T70" s="144"/>
      <c r="V70" s="179"/>
      <c r="W70" s="179"/>
      <c r="X70" s="19"/>
      <c r="Y70" s="19"/>
    </row>
    <row r="71" spans="1:25" ht="15">
      <c r="A71" s="36">
        <v>52</v>
      </c>
      <c r="B71" s="50" t="s">
        <v>54</v>
      </c>
      <c r="C71" s="43">
        <v>4199607.657384824</v>
      </c>
      <c r="D71" s="105">
        <v>9016</v>
      </c>
      <c r="E71" s="105">
        <v>531</v>
      </c>
      <c r="F71" s="105">
        <v>1069</v>
      </c>
      <c r="G71" s="105">
        <v>1864</v>
      </c>
      <c r="H71" s="105">
        <v>647.58500000000004</v>
      </c>
      <c r="I71" s="43">
        <v>465.79499305510473</v>
      </c>
      <c r="J71" s="43">
        <v>16107.1692</v>
      </c>
      <c r="K71" s="353">
        <v>260.72909554987626</v>
      </c>
      <c r="L71" s="505">
        <v>1629031.9257325316</v>
      </c>
      <c r="M71" s="445">
        <v>5828639.5831173556</v>
      </c>
      <c r="N71" s="267">
        <v>361.86616721685368</v>
      </c>
      <c r="O71" s="191">
        <v>646.47732732002612</v>
      </c>
      <c r="P71" s="176"/>
      <c r="Q71" s="307">
        <v>5526212.1277414113</v>
      </c>
      <c r="R71" s="245">
        <v>302427.45537594426</v>
      </c>
      <c r="S71" s="196">
        <v>5.4725994656949162E-2</v>
      </c>
      <c r="T71" s="144"/>
      <c r="V71" s="179"/>
      <c r="W71" s="179"/>
      <c r="X71" s="19"/>
      <c r="Y71" s="19"/>
    </row>
    <row r="72" spans="1:25" ht="15">
      <c r="A72" s="36">
        <v>53</v>
      </c>
      <c r="B72" s="50" t="s">
        <v>55</v>
      </c>
      <c r="C72" s="43">
        <v>2157337.4604433277</v>
      </c>
      <c r="D72" s="105">
        <v>6175</v>
      </c>
      <c r="E72" s="105">
        <v>312</v>
      </c>
      <c r="F72" s="105">
        <v>617</v>
      </c>
      <c r="G72" s="105">
        <v>1445</v>
      </c>
      <c r="H72" s="105">
        <v>626.95900000000006</v>
      </c>
      <c r="I72" s="43">
        <v>349.36639035519477</v>
      </c>
      <c r="J72" s="43">
        <v>10938.777679999999</v>
      </c>
      <c r="K72" s="353">
        <v>197.21924364435276</v>
      </c>
      <c r="L72" s="505">
        <v>1542771.6901093372</v>
      </c>
      <c r="M72" s="445">
        <v>3700109.1505526649</v>
      </c>
      <c r="N72" s="267">
        <v>338.25617987627527</v>
      </c>
      <c r="O72" s="191">
        <v>599.20795960367047</v>
      </c>
      <c r="P72" s="176"/>
      <c r="Q72" s="307">
        <v>3545501.7875931249</v>
      </c>
      <c r="R72" s="245">
        <v>154607.36295953998</v>
      </c>
      <c r="S72" s="196">
        <v>4.3606623891873975E-2</v>
      </c>
      <c r="T72" s="144"/>
      <c r="V72" s="179"/>
      <c r="W72" s="179"/>
      <c r="X72" s="19"/>
      <c r="Y72" s="19"/>
    </row>
    <row r="73" spans="1:25" ht="15">
      <c r="A73" s="36">
        <v>54</v>
      </c>
      <c r="B73" s="50" t="s">
        <v>56</v>
      </c>
      <c r="C73" s="43">
        <v>3570816.4513879051</v>
      </c>
      <c r="D73" s="105">
        <v>6587</v>
      </c>
      <c r="E73" s="105">
        <v>443</v>
      </c>
      <c r="F73" s="105">
        <v>676</v>
      </c>
      <c r="G73" s="105">
        <v>1330</v>
      </c>
      <c r="H73" s="105">
        <v>496.98</v>
      </c>
      <c r="I73" s="43">
        <v>542.10056951387662</v>
      </c>
      <c r="J73" s="43">
        <v>11566.989600000001</v>
      </c>
      <c r="K73" s="353">
        <v>308.70750081662601</v>
      </c>
      <c r="L73" s="505">
        <v>821195.99259001412</v>
      </c>
      <c r="M73" s="445">
        <v>4392012.4439779194</v>
      </c>
      <c r="N73" s="267">
        <v>379.70229038486548</v>
      </c>
      <c r="O73" s="191">
        <v>666.76976529192643</v>
      </c>
      <c r="P73" s="176"/>
      <c r="Q73" s="307">
        <v>4089430.9254975379</v>
      </c>
      <c r="R73" s="245">
        <v>302581.51848038146</v>
      </c>
      <c r="S73" s="196">
        <v>7.3991106340442148E-2</v>
      </c>
      <c r="T73" s="144"/>
      <c r="V73" s="179"/>
      <c r="W73" s="179"/>
      <c r="X73" s="19"/>
      <c r="Y73" s="19"/>
    </row>
    <row r="74" spans="1:25" ht="15">
      <c r="A74" s="36">
        <v>55</v>
      </c>
      <c r="B74" s="50" t="s">
        <v>57</v>
      </c>
      <c r="C74" s="43">
        <v>3037026.4374921108</v>
      </c>
      <c r="D74" s="105">
        <v>5648</v>
      </c>
      <c r="E74" s="105">
        <v>374</v>
      </c>
      <c r="F74" s="105">
        <v>636</v>
      </c>
      <c r="G74" s="105">
        <v>1124</v>
      </c>
      <c r="H74" s="105">
        <v>360.25199999999995</v>
      </c>
      <c r="I74" s="43">
        <v>537.71714544831991</v>
      </c>
      <c r="J74" s="43">
        <v>9975.8630400000002</v>
      </c>
      <c r="K74" s="353">
        <v>304.43746323647508</v>
      </c>
      <c r="L74" s="505">
        <v>734995.92326782888</v>
      </c>
      <c r="M74" s="445">
        <v>3772022.3607599395</v>
      </c>
      <c r="N74" s="267">
        <v>378.11489047467308</v>
      </c>
      <c r="O74" s="191">
        <v>667.85098455381365</v>
      </c>
      <c r="P74" s="176"/>
      <c r="Q74" s="307">
        <v>3572231.3226344432</v>
      </c>
      <c r="R74" s="245">
        <v>199791.03812549636</v>
      </c>
      <c r="S74" s="196">
        <v>5.5928919513015929E-2</v>
      </c>
      <c r="T74" s="144"/>
      <c r="V74" s="179"/>
      <c r="W74" s="179"/>
      <c r="X74" s="19"/>
      <c r="Y74" s="19"/>
    </row>
    <row r="75" spans="1:25" ht="15">
      <c r="A75" s="36">
        <v>56</v>
      </c>
      <c r="B75" s="50" t="s">
        <v>58</v>
      </c>
      <c r="C75" s="43">
        <v>5949122.7963963039</v>
      </c>
      <c r="D75" s="105">
        <v>17437</v>
      </c>
      <c r="E75" s="105">
        <v>785</v>
      </c>
      <c r="F75" s="105">
        <v>1696</v>
      </c>
      <c r="G75" s="105">
        <v>4174</v>
      </c>
      <c r="H75" s="105">
        <v>1077.2280000000001</v>
      </c>
      <c r="I75" s="43">
        <v>341.17811529485027</v>
      </c>
      <c r="J75" s="43">
        <v>29529.006559999998</v>
      </c>
      <c r="K75" s="353">
        <v>201.46708235200123</v>
      </c>
      <c r="L75" s="505">
        <v>4085876.8123442004</v>
      </c>
      <c r="M75" s="445">
        <v>10034999.608740505</v>
      </c>
      <c r="N75" s="267">
        <v>339.83532728574482</v>
      </c>
      <c r="O75" s="191">
        <v>575.50035033208144</v>
      </c>
      <c r="P75" s="176"/>
      <c r="Q75" s="307">
        <v>9975416.4487961475</v>
      </c>
      <c r="R75" s="245">
        <v>59583.15994435735</v>
      </c>
      <c r="S75" s="196">
        <v>5.972999748952601E-3</v>
      </c>
      <c r="T75" s="144"/>
      <c r="V75" s="179"/>
      <c r="W75" s="179"/>
      <c r="X75" s="19"/>
      <c r="Y75" s="19"/>
    </row>
    <row r="76" spans="1:25" ht="15">
      <c r="A76" s="36">
        <v>57</v>
      </c>
      <c r="B76" s="50" t="s">
        <v>59</v>
      </c>
      <c r="C76" s="43">
        <v>3494025.7554330616</v>
      </c>
      <c r="D76" s="105">
        <v>5445</v>
      </c>
      <c r="E76" s="105">
        <v>400</v>
      </c>
      <c r="F76" s="105">
        <v>536</v>
      </c>
      <c r="G76" s="105">
        <v>1087</v>
      </c>
      <c r="H76" s="105">
        <v>340.41300000000001</v>
      </c>
      <c r="I76" s="43">
        <v>641.6943536148874</v>
      </c>
      <c r="J76" s="43">
        <v>9450.1677600000003</v>
      </c>
      <c r="K76" s="353">
        <v>369.73161156168317</v>
      </c>
      <c r="L76" s="505">
        <v>308610.19786944153</v>
      </c>
      <c r="M76" s="445">
        <v>3802635.9533025031</v>
      </c>
      <c r="N76" s="267">
        <v>402.38819562527038</v>
      </c>
      <c r="O76" s="191">
        <v>698.37207590495927</v>
      </c>
      <c r="P76" s="176"/>
      <c r="Q76" s="307">
        <v>3508639.778373084</v>
      </c>
      <c r="R76" s="245">
        <v>293996.17492941907</v>
      </c>
      <c r="S76" s="196">
        <v>8.3792065729170417E-2</v>
      </c>
      <c r="T76" s="144"/>
      <c r="V76" s="179"/>
      <c r="W76" s="179"/>
      <c r="X76" s="19"/>
      <c r="Y76" s="19"/>
    </row>
    <row r="77" spans="1:25" ht="15">
      <c r="A77" s="36">
        <v>58</v>
      </c>
      <c r="B77" s="50" t="s">
        <v>60</v>
      </c>
      <c r="C77" s="43">
        <v>2672610.5529564954</v>
      </c>
      <c r="D77" s="105">
        <v>6346</v>
      </c>
      <c r="E77" s="105">
        <v>430</v>
      </c>
      <c r="F77" s="105">
        <v>665</v>
      </c>
      <c r="G77" s="105">
        <v>1351</v>
      </c>
      <c r="H77" s="105">
        <v>810.31100000000004</v>
      </c>
      <c r="I77" s="43">
        <v>421.14884225598729</v>
      </c>
      <c r="J77" s="43">
        <v>11751.512719999999</v>
      </c>
      <c r="K77" s="353">
        <v>227.42693784502799</v>
      </c>
      <c r="L77" s="505">
        <v>1434378.4484394474</v>
      </c>
      <c r="M77" s="445">
        <v>4106989.0013959426</v>
      </c>
      <c r="N77" s="267">
        <v>349.48598527287669</v>
      </c>
      <c r="O77" s="191">
        <v>647.17759240402495</v>
      </c>
      <c r="P77" s="176"/>
      <c r="Q77" s="307">
        <v>3874632.8128829319</v>
      </c>
      <c r="R77" s="245">
        <v>232356.18851301074</v>
      </c>
      <c r="S77" s="196">
        <v>5.9968569857881793E-2</v>
      </c>
      <c r="T77" s="144"/>
      <c r="V77" s="179"/>
      <c r="W77" s="179"/>
      <c r="X77" s="19"/>
      <c r="Y77" s="19"/>
    </row>
    <row r="78" spans="1:25" ht="15">
      <c r="A78" s="36">
        <v>59</v>
      </c>
      <c r="B78" s="50" t="s">
        <v>61</v>
      </c>
      <c r="C78" s="43">
        <v>11189842.329684826</v>
      </c>
      <c r="D78" s="105">
        <v>25254</v>
      </c>
      <c r="E78" s="105">
        <v>1692</v>
      </c>
      <c r="F78" s="105">
        <v>2962</v>
      </c>
      <c r="G78" s="105">
        <v>5097</v>
      </c>
      <c r="H78" s="105">
        <v>1754.682</v>
      </c>
      <c r="I78" s="43">
        <v>443.09187968974521</v>
      </c>
      <c r="J78" s="43">
        <v>45308.296639999993</v>
      </c>
      <c r="K78" s="353">
        <v>246.9711545016676</v>
      </c>
      <c r="L78" s="505">
        <v>4973965.4126188504</v>
      </c>
      <c r="M78" s="445">
        <v>16163807.742303677</v>
      </c>
      <c r="N78" s="267">
        <v>356.751609329617</v>
      </c>
      <c r="O78" s="191">
        <v>640.04940770981534</v>
      </c>
      <c r="P78" s="176"/>
      <c r="Q78" s="307">
        <v>15282724.183195824</v>
      </c>
      <c r="R78" s="245">
        <v>881083.5591078531</v>
      </c>
      <c r="S78" s="196">
        <v>5.7652258101775544E-2</v>
      </c>
      <c r="T78" s="144"/>
      <c r="V78" s="179"/>
      <c r="W78" s="179"/>
      <c r="X78" s="19"/>
      <c r="Y78" s="19"/>
    </row>
    <row r="79" spans="1:25" ht="15">
      <c r="A79" s="36">
        <v>60</v>
      </c>
      <c r="B79" s="50" t="s">
        <v>62</v>
      </c>
      <c r="C79" s="43">
        <v>3899194.2614195202</v>
      </c>
      <c r="D79" s="105">
        <v>5927</v>
      </c>
      <c r="E79" s="105">
        <v>375</v>
      </c>
      <c r="F79" s="105">
        <v>565</v>
      </c>
      <c r="G79" s="105">
        <v>1242</v>
      </c>
      <c r="H79" s="105">
        <v>490.90899999999999</v>
      </c>
      <c r="I79" s="43">
        <v>657.8697927146145</v>
      </c>
      <c r="J79" s="43">
        <v>10311.661679999999</v>
      </c>
      <c r="K79" s="353">
        <v>378.1344251220159</v>
      </c>
      <c r="L79" s="505">
        <v>282307.95993019122</v>
      </c>
      <c r="M79" s="445">
        <v>4181502.2213497115</v>
      </c>
      <c r="N79" s="267">
        <v>405.51196801384117</v>
      </c>
      <c r="O79" s="191">
        <v>705.50062786396347</v>
      </c>
      <c r="P79" s="176"/>
      <c r="Q79" s="307">
        <v>3780848.6875164681</v>
      </c>
      <c r="R79" s="245">
        <v>400653.53383324342</v>
      </c>
      <c r="S79" s="196">
        <v>0.10596920610870075</v>
      </c>
      <c r="T79" s="144"/>
      <c r="V79" s="179"/>
      <c r="W79" s="179"/>
      <c r="X79" s="19"/>
      <c r="Y79" s="19"/>
    </row>
    <row r="80" spans="1:25" ht="15">
      <c r="A80" s="36">
        <v>61</v>
      </c>
      <c r="B80" s="50" t="s">
        <v>63</v>
      </c>
      <c r="C80" s="43">
        <v>23834650.08569729</v>
      </c>
      <c r="D80" s="105">
        <v>23181</v>
      </c>
      <c r="E80" s="105">
        <v>2705</v>
      </c>
      <c r="F80" s="105">
        <v>2755</v>
      </c>
      <c r="G80" s="105">
        <v>3690</v>
      </c>
      <c r="H80" s="105">
        <v>275.16399999999999</v>
      </c>
      <c r="I80" s="43">
        <v>1028.1976655751387</v>
      </c>
      <c r="J80" s="43">
        <v>41640.849279999995</v>
      </c>
      <c r="K80" s="353">
        <v>572.38626247579964</v>
      </c>
      <c r="L80" s="505">
        <v>-3941746.2168992548</v>
      </c>
      <c r="M80" s="445">
        <v>19892903.868798036</v>
      </c>
      <c r="N80" s="267">
        <v>477.725699949942</v>
      </c>
      <c r="O80" s="191">
        <v>858.15555277158171</v>
      </c>
      <c r="P80" s="176"/>
      <c r="Q80" s="307">
        <v>18276079.611930743</v>
      </c>
      <c r="R80" s="245">
        <v>1616824.2568672933</v>
      </c>
      <c r="S80" s="196">
        <v>8.8466689311848867E-2</v>
      </c>
      <c r="T80" s="144"/>
      <c r="V80" s="179"/>
      <c r="W80" s="179"/>
      <c r="X80" s="19"/>
      <c r="Y80" s="19"/>
    </row>
    <row r="81" spans="1:25" ht="15">
      <c r="A81" s="36">
        <v>62</v>
      </c>
      <c r="B81" s="50" t="s">
        <v>64</v>
      </c>
      <c r="C81" s="43">
        <v>6674181.146060843</v>
      </c>
      <c r="D81" s="105">
        <v>10689</v>
      </c>
      <c r="E81" s="105">
        <v>722</v>
      </c>
      <c r="F81" s="105">
        <v>1212</v>
      </c>
      <c r="G81" s="105">
        <v>2127</v>
      </c>
      <c r="H81" s="105">
        <v>225.12</v>
      </c>
      <c r="I81" s="43">
        <v>624.39715090848938</v>
      </c>
      <c r="J81" s="43">
        <v>18245.7624</v>
      </c>
      <c r="K81" s="353">
        <v>365.79349219525312</v>
      </c>
      <c r="L81" s="505">
        <v>640986.31684485357</v>
      </c>
      <c r="M81" s="445">
        <v>7315167.4629056966</v>
      </c>
      <c r="N81" s="267">
        <v>400.92418735572795</v>
      </c>
      <c r="O81" s="191">
        <v>684.36406239177632</v>
      </c>
      <c r="P81" s="176"/>
      <c r="Q81" s="307">
        <v>6875989.9603502667</v>
      </c>
      <c r="R81" s="245">
        <v>439177.50255542994</v>
      </c>
      <c r="S81" s="196">
        <v>6.3871166928384904E-2</v>
      </c>
      <c r="T81" s="144"/>
      <c r="V81" s="179"/>
      <c r="W81" s="179"/>
      <c r="X81" s="19"/>
      <c r="Y81" s="19"/>
    </row>
    <row r="82" spans="1:25" ht="15">
      <c r="A82" s="36">
        <v>63</v>
      </c>
      <c r="B82" s="50" t="s">
        <v>65</v>
      </c>
      <c r="C82" s="43">
        <v>1877815.5432140026</v>
      </c>
      <c r="D82" s="105">
        <v>3664</v>
      </c>
      <c r="E82" s="105">
        <v>216</v>
      </c>
      <c r="F82" s="105">
        <v>345</v>
      </c>
      <c r="G82" s="105">
        <v>844</v>
      </c>
      <c r="H82" s="105">
        <v>166.91</v>
      </c>
      <c r="I82" s="43">
        <v>512.50424214355962</v>
      </c>
      <c r="J82" s="43">
        <v>6172.4031999999988</v>
      </c>
      <c r="K82" s="353">
        <v>304.22762129570583</v>
      </c>
      <c r="L82" s="505">
        <v>455580.51123729243</v>
      </c>
      <c r="M82" s="445">
        <v>2333396.0544512952</v>
      </c>
      <c r="N82" s="267">
        <v>378.03688107272313</v>
      </c>
      <c r="O82" s="191">
        <v>636.84390132404349</v>
      </c>
      <c r="P82" s="176"/>
      <c r="Q82" s="307">
        <v>2181942.0614991784</v>
      </c>
      <c r="R82" s="245">
        <v>151453.99295211677</v>
      </c>
      <c r="S82" s="196">
        <v>6.9412472322044616E-2</v>
      </c>
      <c r="T82" s="144"/>
      <c r="V82" s="179"/>
      <c r="W82" s="179"/>
      <c r="X82" s="19"/>
      <c r="Y82" s="19"/>
    </row>
    <row r="83" spans="1:25" ht="15">
      <c r="A83" s="36">
        <v>64</v>
      </c>
      <c r="B83" s="50" t="s">
        <v>66</v>
      </c>
      <c r="C83" s="43">
        <v>9544405.712989971</v>
      </c>
      <c r="D83" s="105">
        <v>18094</v>
      </c>
      <c r="E83" s="105">
        <v>1128</v>
      </c>
      <c r="F83" s="105">
        <v>1857</v>
      </c>
      <c r="G83" s="105">
        <v>4036</v>
      </c>
      <c r="H83" s="105">
        <v>1170.278</v>
      </c>
      <c r="I83" s="43">
        <v>527.49009135569645</v>
      </c>
      <c r="J83" s="43">
        <v>31552.80256</v>
      </c>
      <c r="K83" s="353">
        <v>302.48995140259171</v>
      </c>
      <c r="L83" s="505">
        <v>2363334.7423352837</v>
      </c>
      <c r="M83" s="445">
        <v>11907740.455325255</v>
      </c>
      <c r="N83" s="267">
        <v>377.39089682071193</v>
      </c>
      <c r="O83" s="191">
        <v>658.10436914586353</v>
      </c>
      <c r="P83" s="176"/>
      <c r="Q83" s="307">
        <v>11180507.516209487</v>
      </c>
      <c r="R83" s="245">
        <v>727232.9391157683</v>
      </c>
      <c r="S83" s="196">
        <v>6.5044716267255831E-2</v>
      </c>
      <c r="T83" s="144"/>
      <c r="V83" s="179"/>
      <c r="W83" s="179"/>
      <c r="X83" s="19"/>
      <c r="Y83" s="19"/>
    </row>
    <row r="84" spans="1:25" ht="15">
      <c r="A84" s="36">
        <v>65</v>
      </c>
      <c r="B84" s="50" t="s">
        <v>67</v>
      </c>
      <c r="C84" s="43">
        <v>4914008.7828599326</v>
      </c>
      <c r="D84" s="105">
        <v>12759</v>
      </c>
      <c r="E84" s="105">
        <v>736</v>
      </c>
      <c r="F84" s="105">
        <v>1331</v>
      </c>
      <c r="G84" s="105">
        <v>2768</v>
      </c>
      <c r="H84" s="105">
        <v>621.73300000000006</v>
      </c>
      <c r="I84" s="43">
        <v>385.1405896120333</v>
      </c>
      <c r="J84" s="43">
        <v>21813.654159999998</v>
      </c>
      <c r="K84" s="353">
        <v>225.27215049878342</v>
      </c>
      <c r="L84" s="505">
        <v>2692083.8282765518</v>
      </c>
      <c r="M84" s="445">
        <v>7606092.6111364849</v>
      </c>
      <c r="N84" s="267">
        <v>348.68493629480395</v>
      </c>
      <c r="O84" s="191">
        <v>596.13548170988986</v>
      </c>
      <c r="P84" s="176"/>
      <c r="Q84" s="307">
        <v>7274160.8409371721</v>
      </c>
      <c r="R84" s="245">
        <v>331931.77019931283</v>
      </c>
      <c r="S84" s="196">
        <v>4.563162369620466E-2</v>
      </c>
      <c r="T84" s="144"/>
      <c r="V84" s="179"/>
      <c r="W84" s="179"/>
      <c r="X84" s="19"/>
      <c r="Y84" s="19"/>
    </row>
    <row r="85" spans="1:25" ht="15">
      <c r="A85" s="36">
        <v>66</v>
      </c>
      <c r="B85" s="50" t="s">
        <v>68</v>
      </c>
      <c r="C85" s="43">
        <v>1282176.13573162</v>
      </c>
      <c r="D85" s="105">
        <v>2581</v>
      </c>
      <c r="E85" s="105">
        <v>133</v>
      </c>
      <c r="F85" s="105">
        <v>228</v>
      </c>
      <c r="G85" s="105">
        <v>601</v>
      </c>
      <c r="H85" s="105">
        <v>346.76800000000003</v>
      </c>
      <c r="I85" s="43">
        <v>496.77494604092215</v>
      </c>
      <c r="J85" s="43">
        <v>4607.3273600000002</v>
      </c>
      <c r="K85" s="353">
        <v>278.29065216056625</v>
      </c>
      <c r="L85" s="505">
        <v>415138.98842708115</v>
      </c>
      <c r="M85" s="445">
        <v>1697315.1241587012</v>
      </c>
      <c r="N85" s="267">
        <v>368.39473116116955</v>
      </c>
      <c r="O85" s="191">
        <v>657.61918797315036</v>
      </c>
      <c r="P85" s="176"/>
      <c r="Q85" s="307">
        <v>1633472.2482569639</v>
      </c>
      <c r="R85" s="245">
        <v>63842.87590173725</v>
      </c>
      <c r="S85" s="196">
        <v>3.908415093667017E-2</v>
      </c>
      <c r="T85" s="144"/>
      <c r="V85" s="179"/>
      <c r="W85" s="179"/>
      <c r="X85" s="19"/>
      <c r="Y85" s="19"/>
    </row>
    <row r="86" spans="1:25" ht="15">
      <c r="A86" s="36">
        <v>67</v>
      </c>
      <c r="B86" s="50" t="s">
        <v>69</v>
      </c>
      <c r="C86" s="43">
        <v>5227340.5251360266</v>
      </c>
      <c r="D86" s="105">
        <v>13959</v>
      </c>
      <c r="E86" s="105">
        <v>714</v>
      </c>
      <c r="F86" s="105">
        <v>1353</v>
      </c>
      <c r="G86" s="105">
        <v>3257</v>
      </c>
      <c r="H86" s="105">
        <v>963.40600000000006</v>
      </c>
      <c r="I86" s="43">
        <v>374.47815209800319</v>
      </c>
      <c r="J86" s="43">
        <v>23915.097120000002</v>
      </c>
      <c r="K86" s="353">
        <v>218.57910502752858</v>
      </c>
      <c r="L86" s="505">
        <v>3051988.9853655379</v>
      </c>
      <c r="M86" s="445">
        <v>8279329.5105015645</v>
      </c>
      <c r="N86" s="267">
        <v>346.19677557477399</v>
      </c>
      <c r="O86" s="191">
        <v>593.11766677423634</v>
      </c>
      <c r="P86" s="176"/>
      <c r="Q86" s="307">
        <v>7883017.5464411182</v>
      </c>
      <c r="R86" s="245">
        <v>396311.96406044625</v>
      </c>
      <c r="S86" s="196">
        <v>5.027414460587698E-2</v>
      </c>
      <c r="T86" s="144"/>
      <c r="V86" s="179"/>
      <c r="W86" s="179"/>
      <c r="X86" s="19"/>
      <c r="Y86" s="19"/>
    </row>
    <row r="87" spans="1:25" ht="15">
      <c r="A87" s="36">
        <v>68</v>
      </c>
      <c r="B87" s="50" t="s">
        <v>70</v>
      </c>
      <c r="C87" s="43">
        <v>12162622.235617653</v>
      </c>
      <c r="D87" s="105">
        <v>25515</v>
      </c>
      <c r="E87" s="105">
        <v>1551</v>
      </c>
      <c r="F87" s="105">
        <v>2559</v>
      </c>
      <c r="G87" s="105">
        <v>5575</v>
      </c>
      <c r="H87" s="105">
        <v>2154.9760000000001</v>
      </c>
      <c r="I87" s="43">
        <v>476.68517482334516</v>
      </c>
      <c r="J87" s="43">
        <v>44887.743520000004</v>
      </c>
      <c r="K87" s="353">
        <v>270.95641887631359</v>
      </c>
      <c r="L87" s="505">
        <v>4251398.4470425779</v>
      </c>
      <c r="M87" s="445">
        <v>16414020.68266023</v>
      </c>
      <c r="N87" s="267">
        <v>365.66820685354486</v>
      </c>
      <c r="O87" s="191">
        <v>643.3086687305597</v>
      </c>
      <c r="P87" s="176"/>
      <c r="Q87" s="307">
        <v>15582683.030862929</v>
      </c>
      <c r="R87" s="245">
        <v>831337.6517973002</v>
      </c>
      <c r="S87" s="196">
        <v>5.3350097037253574E-2</v>
      </c>
      <c r="T87" s="144"/>
      <c r="V87" s="179"/>
      <c r="W87" s="179"/>
      <c r="X87" s="19"/>
      <c r="Y87" s="19"/>
    </row>
    <row r="88" spans="1:25" ht="15">
      <c r="A88" s="36">
        <v>69</v>
      </c>
      <c r="B88" s="50" t="s">
        <v>71</v>
      </c>
      <c r="C88" s="43">
        <v>2351638.0870745424</v>
      </c>
      <c r="D88" s="105">
        <v>3706</v>
      </c>
      <c r="E88" s="105">
        <v>234</v>
      </c>
      <c r="F88" s="105">
        <v>426</v>
      </c>
      <c r="G88" s="105">
        <v>750</v>
      </c>
      <c r="H88" s="105">
        <v>220.45099999999999</v>
      </c>
      <c r="I88" s="43">
        <v>634.54886321493325</v>
      </c>
      <c r="J88" s="43">
        <v>6532.4055199999993</v>
      </c>
      <c r="K88" s="353">
        <v>359.99572896609499</v>
      </c>
      <c r="L88" s="505">
        <v>253281.75396573404</v>
      </c>
      <c r="M88" s="445">
        <v>2604919.8410402765</v>
      </c>
      <c r="N88" s="267">
        <v>398.76885062706225</v>
      </c>
      <c r="O88" s="191">
        <v>702.89256369138593</v>
      </c>
      <c r="P88" s="176"/>
      <c r="Q88" s="307">
        <v>2432236.756218588</v>
      </c>
      <c r="R88" s="245">
        <v>172683.08482168848</v>
      </c>
      <c r="S88" s="196">
        <v>7.0997646253056379E-2</v>
      </c>
      <c r="T88" s="144"/>
      <c r="V88" s="179"/>
      <c r="W88" s="179"/>
      <c r="X88" s="19"/>
      <c r="Y88" s="19"/>
    </row>
    <row r="89" spans="1:25" ht="15">
      <c r="A89" s="36">
        <v>70</v>
      </c>
      <c r="B89" s="50" t="s">
        <v>72</v>
      </c>
      <c r="C89" s="43">
        <v>24011104.206669394</v>
      </c>
      <c r="D89" s="105">
        <v>19115</v>
      </c>
      <c r="E89" s="105">
        <v>2609</v>
      </c>
      <c r="F89" s="105">
        <v>2705</v>
      </c>
      <c r="G89" s="105">
        <v>2007</v>
      </c>
      <c r="H89" s="105">
        <v>104.03100000000001</v>
      </c>
      <c r="I89" s="43">
        <v>1256.1393778011716</v>
      </c>
      <c r="J89" s="43">
        <v>35681.667119999998</v>
      </c>
      <c r="K89" s="353">
        <v>672.92551454836268</v>
      </c>
      <c r="L89" s="505">
        <v>-5631424.5447149929</v>
      </c>
      <c r="M89" s="445">
        <v>18379679.661954403</v>
      </c>
      <c r="N89" s="267">
        <v>515.10148335116253</v>
      </c>
      <c r="O89" s="191">
        <v>961.53176363873411</v>
      </c>
      <c r="P89" s="176"/>
      <c r="Q89" s="307">
        <v>16008355.540626541</v>
      </c>
      <c r="R89" s="245">
        <v>2371324.1213278621</v>
      </c>
      <c r="S89" s="196">
        <v>0.1481304007341564</v>
      </c>
      <c r="T89" s="144"/>
      <c r="V89" s="179"/>
      <c r="W89" s="179"/>
      <c r="X89" s="19"/>
      <c r="Y89" s="19"/>
    </row>
    <row r="90" spans="1:25" ht="15">
      <c r="A90" s="36">
        <v>71</v>
      </c>
      <c r="B90" s="50" t="s">
        <v>73</v>
      </c>
      <c r="C90" s="43">
        <v>1436144.3485737548</v>
      </c>
      <c r="D90" s="105">
        <v>3458</v>
      </c>
      <c r="E90" s="105">
        <v>188</v>
      </c>
      <c r="F90" s="105">
        <v>332</v>
      </c>
      <c r="G90" s="105">
        <v>874</v>
      </c>
      <c r="H90" s="105">
        <v>417.27499999999998</v>
      </c>
      <c r="I90" s="43">
        <v>415.31068495481628</v>
      </c>
      <c r="J90" s="43">
        <v>6261.2579999999998</v>
      </c>
      <c r="K90" s="353">
        <v>229.369936292955</v>
      </c>
      <c r="L90" s="505">
        <v>756600.17811336264</v>
      </c>
      <c r="M90" s="445">
        <v>2192744.5266871173</v>
      </c>
      <c r="N90" s="267">
        <v>350.20830106140289</v>
      </c>
      <c r="O90" s="191">
        <v>634.107728943643</v>
      </c>
      <c r="P90" s="176"/>
      <c r="Q90" s="307">
        <v>2089939.8715496729</v>
      </c>
      <c r="R90" s="245">
        <v>102804.65513744438</v>
      </c>
      <c r="S90" s="196">
        <v>4.9190245392665588E-2</v>
      </c>
      <c r="T90" s="144"/>
      <c r="V90" s="179"/>
      <c r="W90" s="179"/>
      <c r="X90" s="19"/>
      <c r="Y90" s="19"/>
    </row>
    <row r="91" spans="1:25" ht="15">
      <c r="A91" s="36">
        <v>72</v>
      </c>
      <c r="B91" s="50" t="s">
        <v>74</v>
      </c>
      <c r="C91" s="43">
        <v>920747.78725610639</v>
      </c>
      <c r="D91" s="105">
        <v>1712</v>
      </c>
      <c r="E91" s="105">
        <v>83</v>
      </c>
      <c r="F91" s="105">
        <v>171</v>
      </c>
      <c r="G91" s="105">
        <v>412</v>
      </c>
      <c r="H91" s="105">
        <v>109.62899999999999</v>
      </c>
      <c r="I91" s="43">
        <v>537.8199691916509</v>
      </c>
      <c r="J91" s="43">
        <v>2935.1960799999997</v>
      </c>
      <c r="K91" s="353">
        <v>313.69208807886747</v>
      </c>
      <c r="L91" s="505">
        <v>199191.91106222014</v>
      </c>
      <c r="M91" s="445">
        <v>1119939.6983183266</v>
      </c>
      <c r="N91" s="267">
        <v>381.55532638839128</v>
      </c>
      <c r="O91" s="191">
        <v>654.17038453173279</v>
      </c>
      <c r="P91" s="176"/>
      <c r="Q91" s="307">
        <v>1099127.5046797751</v>
      </c>
      <c r="R91" s="245">
        <v>20812.193638551515</v>
      </c>
      <c r="S91" s="196">
        <v>1.8935195006893224E-2</v>
      </c>
      <c r="T91" s="144"/>
      <c r="V91" s="179"/>
      <c r="W91" s="179"/>
      <c r="X91" s="19"/>
      <c r="Y91" s="19"/>
    </row>
    <row r="92" spans="1:25" ht="15">
      <c r="A92" s="36">
        <v>73</v>
      </c>
      <c r="B92" s="50" t="s">
        <v>75</v>
      </c>
      <c r="C92" s="43">
        <v>1100079.6956858966</v>
      </c>
      <c r="D92" s="105">
        <v>2014</v>
      </c>
      <c r="E92" s="105">
        <v>120</v>
      </c>
      <c r="F92" s="105">
        <v>225</v>
      </c>
      <c r="G92" s="105">
        <v>376</v>
      </c>
      <c r="H92" s="105">
        <v>279.875</v>
      </c>
      <c r="I92" s="43">
        <v>546.21633350838954</v>
      </c>
      <c r="J92" s="43">
        <v>3731.95</v>
      </c>
      <c r="K92" s="353">
        <v>294.77342828438123</v>
      </c>
      <c r="L92" s="505">
        <v>297618.63410046534</v>
      </c>
      <c r="M92" s="445">
        <v>1397698.3297863619</v>
      </c>
      <c r="N92" s="267">
        <v>374.5222550640716</v>
      </c>
      <c r="O92" s="191">
        <v>693.99122630901786</v>
      </c>
      <c r="P92" s="176"/>
      <c r="Q92" s="307">
        <v>1320614.5647687942</v>
      </c>
      <c r="R92" s="245">
        <v>77083.765017567668</v>
      </c>
      <c r="S92" s="196">
        <v>5.8369615990917945E-2</v>
      </c>
      <c r="T92" s="144"/>
      <c r="V92" s="179"/>
      <c r="W92" s="179"/>
      <c r="X92" s="19"/>
      <c r="Y92" s="19"/>
    </row>
    <row r="93" spans="1:25" ht="15">
      <c r="A93" s="36">
        <v>74</v>
      </c>
      <c r="B93" s="50" t="s">
        <v>76</v>
      </c>
      <c r="C93" s="43">
        <v>1758607.6395271262</v>
      </c>
      <c r="D93" s="105">
        <v>3894</v>
      </c>
      <c r="E93" s="105">
        <v>194</v>
      </c>
      <c r="F93" s="105">
        <v>328</v>
      </c>
      <c r="G93" s="105">
        <v>853</v>
      </c>
      <c r="H93" s="105">
        <v>643.17599999999993</v>
      </c>
      <c r="I93" s="43">
        <v>451.6198355231449</v>
      </c>
      <c r="J93" s="43">
        <v>7026.08752</v>
      </c>
      <c r="K93" s="353">
        <v>250.29685931483047</v>
      </c>
      <c r="L93" s="505">
        <v>756647.03222292964</v>
      </c>
      <c r="M93" s="445">
        <v>2515254.6717500556</v>
      </c>
      <c r="N93" s="267">
        <v>357.98795056143217</v>
      </c>
      <c r="O93" s="191">
        <v>645.93083506678363</v>
      </c>
      <c r="P93" s="176"/>
      <c r="Q93" s="307">
        <v>2376718.3419995722</v>
      </c>
      <c r="R93" s="245">
        <v>138536.32975048339</v>
      </c>
      <c r="S93" s="196">
        <v>5.8288913457843927E-2</v>
      </c>
      <c r="T93" s="144"/>
      <c r="V93" s="179"/>
      <c r="W93" s="179"/>
      <c r="X93" s="19"/>
      <c r="Y93" s="19"/>
    </row>
    <row r="94" spans="1:25" ht="15">
      <c r="A94" s="36">
        <v>75</v>
      </c>
      <c r="B94" s="50" t="s">
        <v>77</v>
      </c>
      <c r="C94" s="43">
        <v>2193156.4281980544</v>
      </c>
      <c r="D94" s="105">
        <v>3521</v>
      </c>
      <c r="E94" s="105">
        <v>172</v>
      </c>
      <c r="F94" s="105">
        <v>348</v>
      </c>
      <c r="G94" s="105">
        <v>810</v>
      </c>
      <c r="H94" s="105">
        <v>350.37300000000005</v>
      </c>
      <c r="I94" s="43">
        <v>622.87884924682032</v>
      </c>
      <c r="J94" s="43">
        <v>6189.9269599999998</v>
      </c>
      <c r="K94" s="353">
        <v>354.31055041044533</v>
      </c>
      <c r="L94" s="505">
        <v>262111.32556964422</v>
      </c>
      <c r="M94" s="445">
        <v>2455267.7537676985</v>
      </c>
      <c r="N94" s="267">
        <v>396.65536760512902</v>
      </c>
      <c r="O94" s="191">
        <v>697.32114563126913</v>
      </c>
      <c r="P94" s="176"/>
      <c r="Q94" s="307">
        <v>2329356.0904477476</v>
      </c>
      <c r="R94" s="245">
        <v>125911.66331995092</v>
      </c>
      <c r="S94" s="196">
        <v>5.4054278706588077E-2</v>
      </c>
      <c r="T94" s="144"/>
      <c r="V94" s="179"/>
      <c r="W94" s="179"/>
      <c r="X94" s="19"/>
      <c r="Y94" s="19"/>
    </row>
    <row r="95" spans="1:25" ht="15">
      <c r="A95" s="36">
        <v>76</v>
      </c>
      <c r="B95" s="50" t="s">
        <v>78</v>
      </c>
      <c r="C95" s="43">
        <v>24055838.548801422</v>
      </c>
      <c r="D95" s="105">
        <v>36344</v>
      </c>
      <c r="E95" s="105">
        <v>2631</v>
      </c>
      <c r="F95" s="105">
        <v>3974</v>
      </c>
      <c r="G95" s="105">
        <v>7881</v>
      </c>
      <c r="H95" s="105">
        <v>987.91300000000001</v>
      </c>
      <c r="I95" s="43">
        <v>661.89298230248244</v>
      </c>
      <c r="J95" s="43">
        <v>62789.347760000004</v>
      </c>
      <c r="K95" s="353">
        <v>383.11973936646319</v>
      </c>
      <c r="L95" s="505">
        <v>1522361.3230175588</v>
      </c>
      <c r="M95" s="445">
        <v>25578199.871818982</v>
      </c>
      <c r="N95" s="267">
        <v>407.36527427529023</v>
      </c>
      <c r="O95" s="191">
        <v>703.78053796552342</v>
      </c>
      <c r="P95" s="176"/>
      <c r="Q95" s="307">
        <v>24044868.886494506</v>
      </c>
      <c r="R95" s="245">
        <v>1533330.9853244759</v>
      </c>
      <c r="S95" s="196">
        <v>6.3769571485819743E-2</v>
      </c>
      <c r="T95" s="144"/>
      <c r="V95" s="179"/>
      <c r="W95" s="179"/>
      <c r="X95" s="19"/>
      <c r="Y95" s="19"/>
    </row>
    <row r="96" spans="1:25" ht="15">
      <c r="A96" s="36">
        <v>77</v>
      </c>
      <c r="B96" s="50" t="s">
        <v>79</v>
      </c>
      <c r="C96" s="43">
        <v>14867064.426321926</v>
      </c>
      <c r="D96" s="105">
        <v>20330</v>
      </c>
      <c r="E96" s="105">
        <v>1462</v>
      </c>
      <c r="F96" s="105">
        <v>2232</v>
      </c>
      <c r="G96" s="105">
        <v>3945</v>
      </c>
      <c r="H96" s="105">
        <v>298.18400000000003</v>
      </c>
      <c r="I96" s="43">
        <v>731.28698604633178</v>
      </c>
      <c r="J96" s="43">
        <v>34399.939680000003</v>
      </c>
      <c r="K96" s="353">
        <v>432.1828632439603</v>
      </c>
      <c r="L96" s="505">
        <v>-226290.31076124421</v>
      </c>
      <c r="M96" s="445">
        <v>14640774.115560681</v>
      </c>
      <c r="N96" s="267">
        <v>425.60464500095537</v>
      </c>
      <c r="O96" s="191">
        <v>720.15612963899071</v>
      </c>
      <c r="P96" s="176"/>
      <c r="Q96" s="307">
        <v>13593377.703595517</v>
      </c>
      <c r="R96" s="245">
        <v>1047396.4119651634</v>
      </c>
      <c r="S96" s="196">
        <v>7.705196124198932E-2</v>
      </c>
      <c r="T96" s="144"/>
      <c r="V96" s="179"/>
      <c r="W96" s="179"/>
      <c r="X96" s="19"/>
      <c r="Y96" s="19"/>
    </row>
    <row r="97" spans="1:25" ht="15">
      <c r="A97" s="36">
        <v>78</v>
      </c>
      <c r="B97" s="53" t="s">
        <v>80</v>
      </c>
      <c r="C97" s="43">
        <v>7461755.9831433985</v>
      </c>
      <c r="D97" s="105">
        <v>10698</v>
      </c>
      <c r="E97" s="105">
        <v>1064</v>
      </c>
      <c r="F97" s="105">
        <v>1297</v>
      </c>
      <c r="G97" s="105">
        <v>1816</v>
      </c>
      <c r="H97" s="105">
        <v>285.82099999999997</v>
      </c>
      <c r="I97" s="43">
        <v>697.49074435814157</v>
      </c>
      <c r="J97" s="43">
        <v>19194.267919999998</v>
      </c>
      <c r="K97" s="353">
        <v>388.74918357101888</v>
      </c>
      <c r="L97" s="505">
        <v>397491.29786107433</v>
      </c>
      <c r="M97" s="445">
        <v>7859247.2810044726</v>
      </c>
      <c r="N97" s="267">
        <v>409.45803787678261</v>
      </c>
      <c r="O97" s="191">
        <v>734.64640876841213</v>
      </c>
      <c r="P97" s="176"/>
      <c r="Q97" s="307">
        <v>7220413.0089679705</v>
      </c>
      <c r="R97" s="245">
        <v>638834.27203650214</v>
      </c>
      <c r="S97" s="196">
        <v>8.8476139971917167E-2</v>
      </c>
      <c r="T97" s="144"/>
      <c r="V97" s="179"/>
      <c r="W97" s="179"/>
      <c r="X97" s="19"/>
      <c r="Y97" s="19"/>
    </row>
    <row r="98" spans="1:25" ht="15">
      <c r="A98" s="36">
        <v>79</v>
      </c>
      <c r="B98" s="50" t="s">
        <v>81</v>
      </c>
      <c r="C98" s="43">
        <v>2328039.7126946966</v>
      </c>
      <c r="D98" s="105">
        <v>4138</v>
      </c>
      <c r="E98" s="105">
        <v>246</v>
      </c>
      <c r="F98" s="105">
        <v>439</v>
      </c>
      <c r="G98" s="105">
        <v>881</v>
      </c>
      <c r="H98" s="105">
        <v>485.024</v>
      </c>
      <c r="I98" s="43">
        <v>562.60022056420894</v>
      </c>
      <c r="J98" s="43">
        <v>7533.9564800000007</v>
      </c>
      <c r="K98" s="353">
        <v>309.00625970893537</v>
      </c>
      <c r="L98" s="505">
        <v>533457.57397177012</v>
      </c>
      <c r="M98" s="445">
        <v>2861497.2866664669</v>
      </c>
      <c r="N98" s="267">
        <v>379.813354943413</v>
      </c>
      <c r="O98" s="191">
        <v>691.51698566130176</v>
      </c>
      <c r="P98" s="176"/>
      <c r="Q98" s="307">
        <v>2672037.1382037806</v>
      </c>
      <c r="R98" s="245">
        <v>189460.14846268622</v>
      </c>
      <c r="S98" s="196">
        <v>7.090475867788526E-2</v>
      </c>
      <c r="T98" s="144"/>
      <c r="V98" s="179"/>
      <c r="W98" s="179"/>
      <c r="X98" s="19"/>
      <c r="Y98" s="19"/>
    </row>
    <row r="99" spans="1:25" ht="15">
      <c r="A99" s="36">
        <v>80</v>
      </c>
      <c r="B99" s="50" t="s">
        <v>82</v>
      </c>
      <c r="C99" s="43">
        <v>1819638.3742832395</v>
      </c>
      <c r="D99" s="105">
        <v>2928</v>
      </c>
      <c r="E99" s="105">
        <v>164</v>
      </c>
      <c r="F99" s="105">
        <v>272</v>
      </c>
      <c r="G99" s="105">
        <v>701</v>
      </c>
      <c r="H99" s="105">
        <v>515.05499999999995</v>
      </c>
      <c r="I99" s="43">
        <v>621.46119340274572</v>
      </c>
      <c r="J99" s="43">
        <v>5500.1036000000004</v>
      </c>
      <c r="K99" s="353">
        <v>330.83710901068105</v>
      </c>
      <c r="L99" s="505">
        <v>314011.54552230565</v>
      </c>
      <c r="M99" s="445">
        <v>2133649.9198055454</v>
      </c>
      <c r="N99" s="267">
        <v>387.92904188305567</v>
      </c>
      <c r="O99" s="191">
        <v>728.70557370407971</v>
      </c>
      <c r="P99" s="176"/>
      <c r="Q99" s="307">
        <v>1897413.9470508213</v>
      </c>
      <c r="R99" s="245">
        <v>236235.97275472409</v>
      </c>
      <c r="S99" s="196">
        <v>0.12450418271769803</v>
      </c>
      <c r="T99" s="144"/>
      <c r="V99" s="179"/>
      <c r="W99" s="179"/>
      <c r="X99" s="19"/>
      <c r="Y99" s="19"/>
    </row>
    <row r="100" spans="1:25" ht="15">
      <c r="A100" s="36">
        <v>81</v>
      </c>
      <c r="B100" s="50" t="s">
        <v>83</v>
      </c>
      <c r="C100" s="43">
        <v>2746354.1817307938</v>
      </c>
      <c r="D100" s="105">
        <v>5676</v>
      </c>
      <c r="E100" s="105">
        <v>353</v>
      </c>
      <c r="F100" s="105">
        <v>575</v>
      </c>
      <c r="G100" s="105">
        <v>1351</v>
      </c>
      <c r="H100" s="105">
        <v>375.00300000000004</v>
      </c>
      <c r="I100" s="43">
        <v>483.85380227815256</v>
      </c>
      <c r="J100" s="43">
        <v>9946.2645599999996</v>
      </c>
      <c r="K100" s="353">
        <v>276.11915661036807</v>
      </c>
      <c r="L100" s="505">
        <v>909768.05234117538</v>
      </c>
      <c r="M100" s="445">
        <v>3656122.2340719691</v>
      </c>
      <c r="N100" s="267">
        <v>367.58747085568871</v>
      </c>
      <c r="O100" s="191">
        <v>644.13710959689377</v>
      </c>
      <c r="P100" s="176"/>
      <c r="Q100" s="307">
        <v>3453832.408426302</v>
      </c>
      <c r="R100" s="245">
        <v>202289.82564566704</v>
      </c>
      <c r="S100" s="196">
        <v>5.8569670361579007E-2</v>
      </c>
      <c r="T100" s="144"/>
      <c r="V100" s="179"/>
      <c r="W100" s="179"/>
      <c r="X100" s="19"/>
      <c r="Y100" s="19"/>
    </row>
    <row r="101" spans="1:25" ht="15">
      <c r="A101" s="36">
        <v>82</v>
      </c>
      <c r="B101" s="50" t="s">
        <v>84</v>
      </c>
      <c r="C101" s="43">
        <v>5049828.4864724288</v>
      </c>
      <c r="D101" s="105">
        <v>10497</v>
      </c>
      <c r="E101" s="105">
        <v>647</v>
      </c>
      <c r="F101" s="105">
        <v>957</v>
      </c>
      <c r="G101" s="105">
        <v>2266</v>
      </c>
      <c r="H101" s="105">
        <v>363.10699999999997</v>
      </c>
      <c r="I101" s="43">
        <v>481.07349590096493</v>
      </c>
      <c r="J101" s="43">
        <v>17359.56264</v>
      </c>
      <c r="K101" s="353">
        <v>290.89606640414928</v>
      </c>
      <c r="L101" s="505">
        <v>1426691.6138647834</v>
      </c>
      <c r="M101" s="445">
        <v>6476520.100337212</v>
      </c>
      <c r="N101" s="267">
        <v>373.08083358125504</v>
      </c>
      <c r="O101" s="191">
        <v>616.987720333163</v>
      </c>
      <c r="P101" s="176"/>
      <c r="Q101" s="307">
        <v>6110476.4386771889</v>
      </c>
      <c r="R101" s="245">
        <v>366043.66166002303</v>
      </c>
      <c r="S101" s="196">
        <v>5.9904275113981997E-2</v>
      </c>
      <c r="T101" s="144"/>
      <c r="V101" s="179"/>
      <c r="W101" s="179"/>
      <c r="X101" s="19"/>
      <c r="Y101" s="19"/>
    </row>
    <row r="102" spans="1:25" ht="15">
      <c r="A102" s="36">
        <v>83</v>
      </c>
      <c r="B102" s="50" t="s">
        <v>85</v>
      </c>
      <c r="C102" s="43">
        <v>2594408.6227163612</v>
      </c>
      <c r="D102" s="105">
        <v>5875</v>
      </c>
      <c r="E102" s="105">
        <v>349</v>
      </c>
      <c r="F102" s="105">
        <v>678</v>
      </c>
      <c r="G102" s="105">
        <v>1298</v>
      </c>
      <c r="H102" s="105">
        <v>519.62400000000002</v>
      </c>
      <c r="I102" s="43">
        <v>441.60146769640193</v>
      </c>
      <c r="J102" s="43">
        <v>10652.288479999999</v>
      </c>
      <c r="K102" s="353">
        <v>243.55410835779031</v>
      </c>
      <c r="L102" s="505">
        <v>1192280.858447826</v>
      </c>
      <c r="M102" s="445">
        <v>3786689.4811641872</v>
      </c>
      <c r="N102" s="267">
        <v>355.48131167061553</v>
      </c>
      <c r="O102" s="191">
        <v>644.54289041092545</v>
      </c>
      <c r="P102" s="176"/>
      <c r="Q102" s="307">
        <v>3612765.9014219795</v>
      </c>
      <c r="R102" s="245">
        <v>173923.57974220766</v>
      </c>
      <c r="S102" s="196">
        <v>4.814139207684387E-2</v>
      </c>
      <c r="T102" s="144"/>
      <c r="V102" s="179"/>
      <c r="W102" s="179"/>
      <c r="X102" s="19"/>
      <c r="Y102" s="19"/>
    </row>
    <row r="103" spans="1:25" ht="15">
      <c r="A103" s="36">
        <v>84</v>
      </c>
      <c r="B103" s="50" t="s">
        <v>86</v>
      </c>
      <c r="C103" s="43">
        <v>4735168.5219322471</v>
      </c>
      <c r="D103" s="105">
        <v>8736</v>
      </c>
      <c r="E103" s="105">
        <v>548</v>
      </c>
      <c r="F103" s="105">
        <v>926</v>
      </c>
      <c r="G103" s="105">
        <v>1775</v>
      </c>
      <c r="H103" s="105">
        <v>301.47900000000004</v>
      </c>
      <c r="I103" s="43">
        <v>542.02936377429569</v>
      </c>
      <c r="J103" s="43">
        <v>14808.828079999999</v>
      </c>
      <c r="K103" s="353">
        <v>319.75308892452529</v>
      </c>
      <c r="L103" s="505">
        <v>948585.90384622954</v>
      </c>
      <c r="M103" s="445">
        <v>5683754.4257784765</v>
      </c>
      <c r="N103" s="267">
        <v>383.80852252952059</v>
      </c>
      <c r="O103" s="191">
        <v>650.61291503874497</v>
      </c>
      <c r="P103" s="176"/>
      <c r="Q103" s="307">
        <v>5323072.3753984403</v>
      </c>
      <c r="R103" s="245">
        <v>360682.05038003623</v>
      </c>
      <c r="S103" s="196">
        <v>6.7758246543292433E-2</v>
      </c>
      <c r="T103" s="144"/>
      <c r="V103" s="179"/>
      <c r="W103" s="179"/>
      <c r="X103" s="19"/>
      <c r="Y103" s="19"/>
    </row>
    <row r="104" spans="1:25" ht="15">
      <c r="A104" s="36">
        <v>85</v>
      </c>
      <c r="B104" s="50" t="s">
        <v>87</v>
      </c>
      <c r="C104" s="43">
        <v>1572267.5191955999</v>
      </c>
      <c r="D104" s="105">
        <v>3457</v>
      </c>
      <c r="E104" s="105">
        <v>181</v>
      </c>
      <c r="F104" s="105">
        <v>338</v>
      </c>
      <c r="G104" s="105">
        <v>761</v>
      </c>
      <c r="H104" s="105">
        <v>308.70299999999997</v>
      </c>
      <c r="I104" s="43">
        <v>454.80691906149838</v>
      </c>
      <c r="J104" s="43">
        <v>6014.78856</v>
      </c>
      <c r="K104" s="353">
        <v>261.40029753524703</v>
      </c>
      <c r="L104" s="505">
        <v>605781.78239817952</v>
      </c>
      <c r="M104" s="445">
        <v>2178049.3015937796</v>
      </c>
      <c r="N104" s="267">
        <v>362.1156886674965</v>
      </c>
      <c r="O104" s="191">
        <v>630.04029551454425</v>
      </c>
      <c r="P104" s="176"/>
      <c r="Q104" s="307">
        <v>2127292.8207741929</v>
      </c>
      <c r="R104" s="245">
        <v>50756.480819586664</v>
      </c>
      <c r="S104" s="196">
        <v>2.385965877566143E-2</v>
      </c>
      <c r="T104" s="144"/>
      <c r="V104" s="179"/>
      <c r="W104" s="179"/>
      <c r="X104" s="19"/>
      <c r="Y104" s="19"/>
    </row>
    <row r="105" spans="1:25" ht="15">
      <c r="A105" s="36">
        <v>86</v>
      </c>
      <c r="B105" s="50" t="s">
        <v>88</v>
      </c>
      <c r="C105" s="43">
        <v>10020079.399485858</v>
      </c>
      <c r="D105" s="105">
        <v>29257</v>
      </c>
      <c r="E105" s="105">
        <v>1690</v>
      </c>
      <c r="F105" s="105">
        <v>3247</v>
      </c>
      <c r="G105" s="105">
        <v>5848</v>
      </c>
      <c r="H105" s="105">
        <v>2516.527</v>
      </c>
      <c r="I105" s="43">
        <v>342.48485488894482</v>
      </c>
      <c r="J105" s="43">
        <v>51949.461039999995</v>
      </c>
      <c r="K105" s="353">
        <v>192.88129653107677</v>
      </c>
      <c r="L105" s="505">
        <v>7468370.7743325392</v>
      </c>
      <c r="M105" s="445">
        <v>17488450.173818398</v>
      </c>
      <c r="N105" s="267">
        <v>336.64353438340117</v>
      </c>
      <c r="O105" s="191">
        <v>597.75268051469391</v>
      </c>
      <c r="P105" s="176"/>
      <c r="Q105" s="307">
        <v>16784902.846522242</v>
      </c>
      <c r="R105" s="245">
        <v>703547.32729615644</v>
      </c>
      <c r="S105" s="196">
        <v>4.191548403522205E-2</v>
      </c>
      <c r="T105" s="144"/>
      <c r="V105" s="179"/>
      <c r="W105" s="179"/>
      <c r="X105" s="19"/>
      <c r="Y105" s="19"/>
    </row>
    <row r="106" spans="1:25" ht="15">
      <c r="A106" s="36">
        <v>87</v>
      </c>
      <c r="B106" s="50" t="s">
        <v>89</v>
      </c>
      <c r="C106" s="43">
        <v>1769694.1408861547</v>
      </c>
      <c r="D106" s="105">
        <v>5563</v>
      </c>
      <c r="E106" s="105">
        <v>235</v>
      </c>
      <c r="F106" s="105">
        <v>540</v>
      </c>
      <c r="G106" s="105">
        <v>1250</v>
      </c>
      <c r="H106" s="105">
        <v>626.995</v>
      </c>
      <c r="I106" s="43">
        <v>318.11866634660339</v>
      </c>
      <c r="J106" s="43">
        <v>9751.3323999999993</v>
      </c>
      <c r="K106" s="353">
        <v>181.48229065457301</v>
      </c>
      <c r="L106" s="505">
        <v>1471706.4579503494</v>
      </c>
      <c r="M106" s="445">
        <v>3241400.5988365039</v>
      </c>
      <c r="N106" s="267">
        <v>332.40591807089913</v>
      </c>
      <c r="O106" s="191">
        <v>582.67132821076825</v>
      </c>
      <c r="P106" s="176"/>
      <c r="Q106" s="307">
        <v>3137809.1220297418</v>
      </c>
      <c r="R106" s="245">
        <v>103591.47680676216</v>
      </c>
      <c r="S106" s="196">
        <v>3.3013951065242741E-2</v>
      </c>
      <c r="T106" s="144"/>
      <c r="V106" s="179"/>
      <c r="W106" s="179"/>
      <c r="X106" s="19"/>
      <c r="Y106" s="19"/>
    </row>
    <row r="107" spans="1:25" ht="15">
      <c r="A107" s="36">
        <v>88</v>
      </c>
      <c r="B107" s="50" t="s">
        <v>90</v>
      </c>
      <c r="C107" s="43">
        <v>2108821.5695009558</v>
      </c>
      <c r="D107" s="105">
        <v>4115</v>
      </c>
      <c r="E107" s="105">
        <v>218</v>
      </c>
      <c r="F107" s="105">
        <v>405</v>
      </c>
      <c r="G107" s="105">
        <v>913</v>
      </c>
      <c r="H107" s="105">
        <v>200.352</v>
      </c>
      <c r="I107" s="43">
        <v>512.47182733923592</v>
      </c>
      <c r="J107" s="43">
        <v>6925.5750399999997</v>
      </c>
      <c r="K107" s="353">
        <v>304.4976853649045</v>
      </c>
      <c r="L107" s="505">
        <v>509996.52637473296</v>
      </c>
      <c r="M107" s="445">
        <v>2618818.0958756888</v>
      </c>
      <c r="N107" s="267">
        <v>378.13727824046344</v>
      </c>
      <c r="O107" s="191">
        <v>636.4077997267774</v>
      </c>
      <c r="P107" s="176"/>
      <c r="Q107" s="307">
        <v>2516590.0171591835</v>
      </c>
      <c r="R107" s="245">
        <v>102228.07871650532</v>
      </c>
      <c r="S107" s="196">
        <v>4.0621665833318277E-2</v>
      </c>
      <c r="T107" s="144"/>
      <c r="V107" s="179"/>
      <c r="W107" s="179"/>
      <c r="X107" s="19"/>
      <c r="Y107" s="19"/>
    </row>
    <row r="108" spans="1:25" ht="15">
      <c r="A108" s="36">
        <v>89</v>
      </c>
      <c r="B108" s="50" t="s">
        <v>91</v>
      </c>
      <c r="C108" s="43">
        <v>4658473.9176158719</v>
      </c>
      <c r="D108" s="105">
        <v>6915</v>
      </c>
      <c r="E108" s="105">
        <v>471</v>
      </c>
      <c r="F108" s="105">
        <v>743</v>
      </c>
      <c r="G108" s="105">
        <v>1250</v>
      </c>
      <c r="H108" s="105">
        <v>324.89400000000001</v>
      </c>
      <c r="I108" s="43">
        <v>673.67663306086365</v>
      </c>
      <c r="J108" s="43">
        <v>11858.158879999999</v>
      </c>
      <c r="K108" s="353">
        <v>392.84967968112369</v>
      </c>
      <c r="L108" s="505">
        <v>215020.79956170209</v>
      </c>
      <c r="M108" s="445">
        <v>4873494.7171775736</v>
      </c>
      <c r="N108" s="267">
        <v>410.98241021186033</v>
      </c>
      <c r="O108" s="191">
        <v>704.77147030767514</v>
      </c>
      <c r="P108" s="176"/>
      <c r="Q108" s="307">
        <v>4543175.0860789446</v>
      </c>
      <c r="R108" s="245">
        <v>330319.63109862898</v>
      </c>
      <c r="S108" s="196">
        <v>7.2706779914950781E-2</v>
      </c>
      <c r="T108" s="144"/>
      <c r="V108" s="179"/>
      <c r="W108" s="179"/>
      <c r="X108" s="19"/>
      <c r="Y108" s="19"/>
    </row>
    <row r="109" spans="1:25" ht="15">
      <c r="A109" s="36">
        <v>90</v>
      </c>
      <c r="B109" s="50" t="s">
        <v>92</v>
      </c>
      <c r="C109" s="43">
        <v>891501.56282589969</v>
      </c>
      <c r="D109" s="105">
        <v>1832</v>
      </c>
      <c r="E109" s="105">
        <v>99</v>
      </c>
      <c r="F109" s="105">
        <v>162</v>
      </c>
      <c r="G109" s="105">
        <v>460</v>
      </c>
      <c r="H109" s="105">
        <v>447.45599999999996</v>
      </c>
      <c r="I109" s="43">
        <v>486.62749062549108</v>
      </c>
      <c r="J109" s="43">
        <v>3612.3131199999998</v>
      </c>
      <c r="K109" s="353">
        <v>246.79520661982363</v>
      </c>
      <c r="L109" s="505">
        <v>396960.67770160991</v>
      </c>
      <c r="M109" s="445">
        <v>1288462.2405275097</v>
      </c>
      <c r="N109" s="267">
        <v>356.68620015075265</v>
      </c>
      <c r="O109" s="191">
        <v>703.30908325737425</v>
      </c>
      <c r="P109" s="176"/>
      <c r="Q109" s="307">
        <v>1190960.0887208795</v>
      </c>
      <c r="R109" s="245">
        <v>97502.151806630194</v>
      </c>
      <c r="S109" s="196">
        <v>8.1868530045662524E-2</v>
      </c>
      <c r="T109" s="144"/>
      <c r="V109" s="179"/>
      <c r="W109" s="179"/>
      <c r="X109" s="19"/>
      <c r="Y109" s="19"/>
    </row>
    <row r="110" spans="1:25" ht="15">
      <c r="A110" s="36">
        <v>91</v>
      </c>
      <c r="B110" s="50" t="s">
        <v>93</v>
      </c>
      <c r="C110" s="43">
        <v>822226.85833983717</v>
      </c>
      <c r="D110" s="105">
        <v>2395</v>
      </c>
      <c r="E110" s="105">
        <v>122</v>
      </c>
      <c r="F110" s="105">
        <v>262</v>
      </c>
      <c r="G110" s="105">
        <v>526</v>
      </c>
      <c r="H110" s="105">
        <v>513.47</v>
      </c>
      <c r="I110" s="43">
        <v>343.30975296026605</v>
      </c>
      <c r="J110" s="43">
        <v>4704.3144000000002</v>
      </c>
      <c r="K110" s="353">
        <v>174.78144282615062</v>
      </c>
      <c r="L110" s="505">
        <v>729796.35327850352</v>
      </c>
      <c r="M110" s="445">
        <v>1552023.2116183406</v>
      </c>
      <c r="N110" s="267">
        <v>329.91485680003456</v>
      </c>
      <c r="O110" s="191">
        <v>648.02639316005866</v>
      </c>
      <c r="P110" s="176"/>
      <c r="Q110" s="307">
        <v>1459998.312661594</v>
      </c>
      <c r="R110" s="245">
        <v>92024.898956746561</v>
      </c>
      <c r="S110" s="196">
        <v>6.3030825555533854E-2</v>
      </c>
      <c r="T110" s="144"/>
      <c r="V110" s="179"/>
      <c r="W110" s="179"/>
      <c r="X110" s="19"/>
      <c r="Y110" s="19"/>
    </row>
    <row r="111" spans="1:25" ht="15">
      <c r="A111" s="36">
        <v>92</v>
      </c>
      <c r="B111" s="50" t="s">
        <v>94</v>
      </c>
      <c r="C111" s="43">
        <v>1928533.2075635763</v>
      </c>
      <c r="D111" s="105">
        <v>3884</v>
      </c>
      <c r="E111" s="105">
        <v>261</v>
      </c>
      <c r="F111" s="105">
        <v>381</v>
      </c>
      <c r="G111" s="105">
        <v>822</v>
      </c>
      <c r="H111" s="105">
        <v>231.56799999999998</v>
      </c>
      <c r="I111" s="43">
        <v>496.5327516899012</v>
      </c>
      <c r="J111" s="43">
        <v>6697.0633599999992</v>
      </c>
      <c r="K111" s="353">
        <v>287.96699447137627</v>
      </c>
      <c r="L111" s="505">
        <v>562720.39655668917</v>
      </c>
      <c r="M111" s="445">
        <v>2491253.6041202657</v>
      </c>
      <c r="N111" s="267">
        <v>371.99194187111078</v>
      </c>
      <c r="O111" s="191">
        <v>641.41441918647422</v>
      </c>
      <c r="P111" s="176"/>
      <c r="Q111" s="307">
        <v>2330511.494839224</v>
      </c>
      <c r="R111" s="245">
        <v>160742.10928104166</v>
      </c>
      <c r="S111" s="196">
        <v>6.8972888413979305E-2</v>
      </c>
      <c r="T111" s="144"/>
      <c r="V111" s="179"/>
      <c r="W111" s="179"/>
      <c r="X111" s="19"/>
      <c r="Y111" s="19"/>
    </row>
    <row r="112" spans="1:25" ht="15">
      <c r="A112" s="36">
        <v>93</v>
      </c>
      <c r="B112" s="50" t="s">
        <v>95</v>
      </c>
      <c r="C112" s="43">
        <v>2443973.6766332122</v>
      </c>
      <c r="D112" s="105">
        <v>5538</v>
      </c>
      <c r="E112" s="105">
        <v>283</v>
      </c>
      <c r="F112" s="105">
        <v>563</v>
      </c>
      <c r="G112" s="105">
        <v>1328</v>
      </c>
      <c r="H112" s="105">
        <v>352.27300000000002</v>
      </c>
      <c r="I112" s="43">
        <v>441.30980076439369</v>
      </c>
      <c r="J112" s="43">
        <v>9553.7749599999988</v>
      </c>
      <c r="K112" s="353">
        <v>255.81235552079747</v>
      </c>
      <c r="L112" s="505">
        <v>995751.73097214242</v>
      </c>
      <c r="M112" s="445">
        <v>3439725.4076053547</v>
      </c>
      <c r="N112" s="267">
        <v>360.03835363580254</v>
      </c>
      <c r="O112" s="191">
        <v>621.11329136969209</v>
      </c>
      <c r="P112" s="176"/>
      <c r="Q112" s="307">
        <v>3258528.5778154228</v>
      </c>
      <c r="R112" s="245">
        <v>181196.82978993189</v>
      </c>
      <c r="S112" s="196">
        <v>5.5606948186230021E-2</v>
      </c>
      <c r="T112" s="144"/>
      <c r="V112" s="179"/>
      <c r="W112" s="179"/>
      <c r="X112" s="19"/>
      <c r="Y112" s="19"/>
    </row>
    <row r="113" spans="1:25" ht="15">
      <c r="A113" s="36">
        <v>94</v>
      </c>
      <c r="B113" s="50" t="s">
        <v>96</v>
      </c>
      <c r="C113" s="43">
        <v>4711095.7128800424</v>
      </c>
      <c r="D113" s="105">
        <v>8516</v>
      </c>
      <c r="E113" s="105">
        <v>394</v>
      </c>
      <c r="F113" s="105">
        <v>828</v>
      </c>
      <c r="G113" s="105">
        <v>1941</v>
      </c>
      <c r="H113" s="105">
        <v>637.20900000000006</v>
      </c>
      <c r="I113" s="43">
        <v>553.20522697041361</v>
      </c>
      <c r="J113" s="43">
        <v>14542.137679999998</v>
      </c>
      <c r="K113" s="353">
        <v>323.96170470585469</v>
      </c>
      <c r="L113" s="505">
        <v>893052.80105573707</v>
      </c>
      <c r="M113" s="445">
        <v>5604148.5139357792</v>
      </c>
      <c r="N113" s="267">
        <v>385.37308869267838</v>
      </c>
      <c r="O113" s="191">
        <v>658.07286448282991</v>
      </c>
      <c r="P113" s="176"/>
      <c r="Q113" s="307">
        <v>5324381.9751411844</v>
      </c>
      <c r="R113" s="245">
        <v>279766.53879459482</v>
      </c>
      <c r="S113" s="196">
        <v>5.2544415502266073E-2</v>
      </c>
      <c r="T113" s="144"/>
      <c r="V113" s="179"/>
      <c r="W113" s="179"/>
      <c r="X113" s="19"/>
      <c r="Y113" s="19"/>
    </row>
    <row r="114" spans="1:25" ht="15">
      <c r="A114" s="36">
        <v>95</v>
      </c>
      <c r="B114" s="50" t="s">
        <v>97</v>
      </c>
      <c r="C114" s="43">
        <v>1876463.8052607169</v>
      </c>
      <c r="D114" s="105">
        <v>3987</v>
      </c>
      <c r="E114" s="105">
        <v>282</v>
      </c>
      <c r="F114" s="105">
        <v>428</v>
      </c>
      <c r="G114" s="105">
        <v>726</v>
      </c>
      <c r="H114" s="105">
        <v>317.214</v>
      </c>
      <c r="I114" s="43">
        <v>470.64554935056856</v>
      </c>
      <c r="J114" s="43">
        <v>7061.5652799999998</v>
      </c>
      <c r="K114" s="353">
        <v>265.72915930909824</v>
      </c>
      <c r="L114" s="505">
        <v>692003.7201367555</v>
      </c>
      <c r="M114" s="445">
        <v>2568467.5253974725</v>
      </c>
      <c r="N114" s="267">
        <v>363.72495665684374</v>
      </c>
      <c r="O114" s="191">
        <v>644.21056568785366</v>
      </c>
      <c r="P114" s="176"/>
      <c r="Q114" s="307">
        <v>2411963.8829708458</v>
      </c>
      <c r="R114" s="245">
        <v>156503.64242662676</v>
      </c>
      <c r="S114" s="196">
        <v>6.4886395493559013E-2</v>
      </c>
      <c r="T114" s="144"/>
      <c r="V114" s="179"/>
      <c r="W114" s="179"/>
      <c r="X114" s="19"/>
      <c r="Y114" s="19"/>
    </row>
    <row r="115" spans="1:25" ht="15">
      <c r="A115" s="36">
        <v>96</v>
      </c>
      <c r="B115" s="50" t="s">
        <v>98</v>
      </c>
      <c r="C115" s="43">
        <v>18031499.135993499</v>
      </c>
      <c r="D115" s="105">
        <v>23340</v>
      </c>
      <c r="E115" s="105">
        <v>1959</v>
      </c>
      <c r="F115" s="105">
        <v>2604</v>
      </c>
      <c r="G115" s="105">
        <v>4533</v>
      </c>
      <c r="H115" s="105">
        <v>123.001</v>
      </c>
      <c r="I115" s="43">
        <v>772.55780359869323</v>
      </c>
      <c r="J115" s="43">
        <v>39954.481519999994</v>
      </c>
      <c r="K115" s="353">
        <v>451.30104183600736</v>
      </c>
      <c r="L115" s="505">
        <v>-742720.00076637883</v>
      </c>
      <c r="M115" s="445">
        <v>17288779.135227121</v>
      </c>
      <c r="N115" s="267">
        <v>432.71188806624576</v>
      </c>
      <c r="O115" s="191">
        <v>740.7360383559178</v>
      </c>
      <c r="P115" s="176"/>
      <c r="Q115" s="307">
        <v>16001641.676180894</v>
      </c>
      <c r="R115" s="245">
        <v>1287137.4590462279</v>
      </c>
      <c r="S115" s="196">
        <v>8.0437837885233066E-2</v>
      </c>
      <c r="T115" s="144"/>
      <c r="V115" s="179"/>
      <c r="W115" s="179"/>
      <c r="X115" s="19"/>
      <c r="Y115" s="19"/>
    </row>
    <row r="116" spans="1:25" ht="15">
      <c r="A116" s="36">
        <v>97</v>
      </c>
      <c r="B116" s="50" t="s">
        <v>99</v>
      </c>
      <c r="C116" s="43">
        <v>13800266.985904898</v>
      </c>
      <c r="D116" s="105">
        <v>26296</v>
      </c>
      <c r="E116" s="105">
        <v>1750</v>
      </c>
      <c r="F116" s="105">
        <v>3012</v>
      </c>
      <c r="G116" s="105">
        <v>5124</v>
      </c>
      <c r="H116" s="105">
        <v>1680.1960000000001</v>
      </c>
      <c r="I116" s="43">
        <v>524.80479867298823</v>
      </c>
      <c r="J116" s="43">
        <v>46555.77792</v>
      </c>
      <c r="K116" s="353">
        <v>296.42436669448091</v>
      </c>
      <c r="L116" s="505">
        <v>3664481.1622677776</v>
      </c>
      <c r="M116" s="445">
        <v>17464748.148172677</v>
      </c>
      <c r="N116" s="267">
        <v>375.13599661428827</v>
      </c>
      <c r="O116" s="191">
        <v>664.15987785871141</v>
      </c>
      <c r="P116" s="176"/>
      <c r="Q116" s="307">
        <v>16585411.553240737</v>
      </c>
      <c r="R116" s="245">
        <v>879336.59493193962</v>
      </c>
      <c r="S116" s="196">
        <v>5.3018678017677567E-2</v>
      </c>
      <c r="T116" s="144"/>
      <c r="V116" s="179"/>
      <c r="W116" s="179"/>
      <c r="X116" s="19"/>
      <c r="Y116" s="19"/>
    </row>
    <row r="117" spans="1:25" ht="15">
      <c r="A117" s="36">
        <v>98</v>
      </c>
      <c r="B117" s="50" t="s">
        <v>100</v>
      </c>
      <c r="C117" s="43">
        <v>5469271.3546627155</v>
      </c>
      <c r="D117" s="105">
        <v>6232</v>
      </c>
      <c r="E117" s="105">
        <v>408</v>
      </c>
      <c r="F117" s="105">
        <v>641</v>
      </c>
      <c r="G117" s="105">
        <v>1526</v>
      </c>
      <c r="H117" s="105">
        <v>47.74</v>
      </c>
      <c r="I117" s="43">
        <v>877.61093624241266</v>
      </c>
      <c r="J117" s="43">
        <v>10478.184800000001</v>
      </c>
      <c r="K117" s="353">
        <v>521.9674456078227</v>
      </c>
      <c r="L117" s="505">
        <v>-659969.51241428859</v>
      </c>
      <c r="M117" s="445">
        <v>4809301.8422484268</v>
      </c>
      <c r="N117" s="267">
        <v>458.98234608807684</v>
      </c>
      <c r="O117" s="191">
        <v>771.71082192689778</v>
      </c>
      <c r="P117" s="176"/>
      <c r="Q117" s="307">
        <v>4462006.4004592588</v>
      </c>
      <c r="R117" s="245">
        <v>347295.44178916793</v>
      </c>
      <c r="S117" s="196">
        <v>7.7833918336249308E-2</v>
      </c>
      <c r="T117" s="144"/>
      <c r="V117" s="179"/>
      <c r="W117" s="179"/>
      <c r="X117" s="19"/>
      <c r="Y117" s="19"/>
    </row>
    <row r="118" spans="1:25" ht="15">
      <c r="A118" s="36">
        <v>99</v>
      </c>
      <c r="B118" s="50" t="s">
        <v>101</v>
      </c>
      <c r="C118" s="43">
        <v>1759393.416738552</v>
      </c>
      <c r="D118" s="105">
        <v>2421</v>
      </c>
      <c r="E118" s="105">
        <v>153</v>
      </c>
      <c r="F118" s="105">
        <v>292</v>
      </c>
      <c r="G118" s="105">
        <v>458</v>
      </c>
      <c r="H118" s="105">
        <v>229.93099999999998</v>
      </c>
      <c r="I118" s="43">
        <v>726.72177477841888</v>
      </c>
      <c r="J118" s="43">
        <v>4419.3551200000002</v>
      </c>
      <c r="K118" s="353">
        <v>398.11089377640963</v>
      </c>
      <c r="L118" s="505">
        <v>65527.498973126152</v>
      </c>
      <c r="M118" s="445">
        <v>1824920.9157116781</v>
      </c>
      <c r="N118" s="267">
        <v>412.93828311124224</v>
      </c>
      <c r="O118" s="191">
        <v>753.78806927372079</v>
      </c>
      <c r="P118" s="176"/>
      <c r="Q118" s="307">
        <v>1690389.2458015832</v>
      </c>
      <c r="R118" s="245">
        <v>134531.66991009493</v>
      </c>
      <c r="S118" s="196">
        <v>7.9586207877405224E-2</v>
      </c>
      <c r="T118" s="144"/>
      <c r="V118" s="179"/>
      <c r="W118" s="179"/>
      <c r="X118" s="19"/>
      <c r="Y118" s="19"/>
    </row>
    <row r="119" spans="1:25" ht="15">
      <c r="A119" s="36">
        <v>100</v>
      </c>
      <c r="B119" s="50" t="s">
        <v>102</v>
      </c>
      <c r="C119" s="43">
        <v>13979165.773744226</v>
      </c>
      <c r="D119" s="105">
        <v>18393</v>
      </c>
      <c r="E119" s="105">
        <v>1679</v>
      </c>
      <c r="F119" s="105">
        <v>2089</v>
      </c>
      <c r="G119" s="105">
        <v>3412</v>
      </c>
      <c r="H119" s="105">
        <v>360.483</v>
      </c>
      <c r="I119" s="43">
        <v>760.02641079455361</v>
      </c>
      <c r="J119" s="43">
        <v>32204.814160000002</v>
      </c>
      <c r="K119" s="353">
        <v>434.07068596306488</v>
      </c>
      <c r="L119" s="505">
        <v>-250045.80724568435</v>
      </c>
      <c r="M119" s="445">
        <v>13729119.966498541</v>
      </c>
      <c r="N119" s="267">
        <v>426.30644903862844</v>
      </c>
      <c r="O119" s="191">
        <v>746.43179288308272</v>
      </c>
      <c r="P119" s="176"/>
      <c r="Q119" s="307">
        <v>12815097.309568569</v>
      </c>
      <c r="R119" s="245">
        <v>914022.65692997165</v>
      </c>
      <c r="S119" s="196">
        <v>7.1323895156652828E-2</v>
      </c>
      <c r="T119" s="144"/>
      <c r="V119" s="179"/>
      <c r="W119" s="179"/>
      <c r="X119" s="19"/>
      <c r="Y119" s="19"/>
    </row>
    <row r="120" spans="1:25" ht="15">
      <c r="A120" s="36">
        <v>101</v>
      </c>
      <c r="B120" s="50" t="s">
        <v>103</v>
      </c>
      <c r="C120" s="43">
        <v>2094747.22013794</v>
      </c>
      <c r="D120" s="105">
        <v>3753</v>
      </c>
      <c r="E120" s="105">
        <v>241</v>
      </c>
      <c r="F120" s="105">
        <v>360</v>
      </c>
      <c r="G120" s="105">
        <v>891</v>
      </c>
      <c r="H120" s="105">
        <v>105.40100000000001</v>
      </c>
      <c r="I120" s="43">
        <v>558.15273651423934</v>
      </c>
      <c r="J120" s="43">
        <v>6310.0895199999995</v>
      </c>
      <c r="K120" s="353">
        <v>331.96790845812598</v>
      </c>
      <c r="L120" s="505">
        <v>355772.38596528885</v>
      </c>
      <c r="M120" s="445">
        <v>2450519.6061032289</v>
      </c>
      <c r="N120" s="267">
        <v>388.34942013678898</v>
      </c>
      <c r="O120" s="191">
        <v>652.94953533259491</v>
      </c>
      <c r="P120" s="176"/>
      <c r="Q120" s="307">
        <v>2335429.0814802875</v>
      </c>
      <c r="R120" s="245">
        <v>115090.52462294139</v>
      </c>
      <c r="S120" s="196">
        <v>4.928024812896159E-2</v>
      </c>
      <c r="T120" s="144"/>
      <c r="V120" s="179"/>
      <c r="W120" s="179"/>
      <c r="X120" s="19"/>
      <c r="Y120" s="19"/>
    </row>
    <row r="121" spans="1:25" ht="15">
      <c r="A121" s="36">
        <v>102</v>
      </c>
      <c r="B121" s="50" t="s">
        <v>104</v>
      </c>
      <c r="C121" s="43">
        <v>2248515.6102417232</v>
      </c>
      <c r="D121" s="105">
        <v>5343</v>
      </c>
      <c r="E121" s="105">
        <v>282</v>
      </c>
      <c r="F121" s="105">
        <v>603</v>
      </c>
      <c r="G121" s="105">
        <v>1253</v>
      </c>
      <c r="H121" s="105">
        <v>555.54099999999994</v>
      </c>
      <c r="I121" s="43">
        <v>420.83391544857255</v>
      </c>
      <c r="J121" s="43">
        <v>9740.3023199999989</v>
      </c>
      <c r="K121" s="353">
        <v>230.8465935009832</v>
      </c>
      <c r="L121" s="505">
        <v>1167966.0751662622</v>
      </c>
      <c r="M121" s="445">
        <v>3416481.6854079855</v>
      </c>
      <c r="N121" s="267">
        <v>350.75725302620646</v>
      </c>
      <c r="O121" s="191">
        <v>639.43134669810695</v>
      </c>
      <c r="P121" s="176"/>
      <c r="Q121" s="307">
        <v>3340590.4115512706</v>
      </c>
      <c r="R121" s="245">
        <v>75891.273856714834</v>
      </c>
      <c r="S121" s="196">
        <v>2.2717922434996485E-2</v>
      </c>
      <c r="T121" s="144"/>
      <c r="V121" s="179"/>
      <c r="W121" s="179"/>
      <c r="X121" s="19"/>
      <c r="Y121" s="19"/>
    </row>
    <row r="122" spans="1:25" ht="15">
      <c r="A122" s="36">
        <v>103</v>
      </c>
      <c r="B122" s="50" t="s">
        <v>105</v>
      </c>
      <c r="C122" s="43">
        <v>7478339.0923183123</v>
      </c>
      <c r="D122" s="105">
        <v>13275</v>
      </c>
      <c r="E122" s="105">
        <v>958</v>
      </c>
      <c r="F122" s="105">
        <v>1459</v>
      </c>
      <c r="G122" s="105">
        <v>2684</v>
      </c>
      <c r="H122" s="105">
        <v>942.0089999999999</v>
      </c>
      <c r="I122" s="43">
        <v>563.34004461908194</v>
      </c>
      <c r="J122" s="43">
        <v>23691.073679999998</v>
      </c>
      <c r="K122" s="353">
        <v>315.66062363106511</v>
      </c>
      <c r="L122" s="505">
        <v>1578453.60589339</v>
      </c>
      <c r="M122" s="445">
        <v>9056792.6982117016</v>
      </c>
      <c r="N122" s="267">
        <v>382.28713567580712</v>
      </c>
      <c r="O122" s="191">
        <v>682.2442710517289</v>
      </c>
      <c r="P122" s="176"/>
      <c r="Q122" s="307">
        <v>8540280.3896751963</v>
      </c>
      <c r="R122" s="245">
        <v>516512.30853650533</v>
      </c>
      <c r="S122" s="196">
        <v>6.0479549261748478E-2</v>
      </c>
      <c r="T122" s="144"/>
      <c r="V122" s="179"/>
      <c r="W122" s="179"/>
      <c r="X122" s="19"/>
      <c r="Y122" s="19"/>
    </row>
    <row r="123" spans="1:25" ht="15">
      <c r="A123" s="36">
        <v>104</v>
      </c>
      <c r="B123" s="50" t="s">
        <v>106</v>
      </c>
      <c r="C123" s="43">
        <v>10102522.059220545</v>
      </c>
      <c r="D123" s="105">
        <v>10571</v>
      </c>
      <c r="E123" s="105">
        <v>997</v>
      </c>
      <c r="F123" s="105">
        <v>1376</v>
      </c>
      <c r="G123" s="105">
        <v>1670</v>
      </c>
      <c r="H123" s="105">
        <v>53.463000000000001</v>
      </c>
      <c r="I123" s="43">
        <v>955.68272246907054</v>
      </c>
      <c r="J123" s="43">
        <v>18706.803759999999</v>
      </c>
      <c r="K123" s="353">
        <v>540.04533264107681</v>
      </c>
      <c r="L123" s="505">
        <v>-1390710.0936443966</v>
      </c>
      <c r="M123" s="445">
        <v>8711811.9655761477</v>
      </c>
      <c r="N123" s="267">
        <v>465.70285749211001</v>
      </c>
      <c r="O123" s="191">
        <v>824.1237314895609</v>
      </c>
      <c r="P123" s="176"/>
      <c r="Q123" s="307">
        <v>8076455.8300067224</v>
      </c>
      <c r="R123" s="245">
        <v>635356.1355694253</v>
      </c>
      <c r="S123" s="196">
        <v>7.8667691490228453E-2</v>
      </c>
      <c r="T123" s="144"/>
      <c r="V123" s="179"/>
      <c r="W123" s="179"/>
      <c r="X123" s="19"/>
      <c r="Y123" s="19"/>
    </row>
    <row r="124" spans="1:25" ht="15">
      <c r="A124" s="36">
        <v>105</v>
      </c>
      <c r="B124" s="50" t="s">
        <v>107</v>
      </c>
      <c r="C124" s="43">
        <v>1661284.2879443085</v>
      </c>
      <c r="D124" s="105">
        <v>3610</v>
      </c>
      <c r="E124" s="105">
        <v>171</v>
      </c>
      <c r="F124" s="105">
        <v>344</v>
      </c>
      <c r="G124" s="105">
        <v>952</v>
      </c>
      <c r="H124" s="105">
        <v>374.88800000000003</v>
      </c>
      <c r="I124" s="43">
        <v>460.18955344717688</v>
      </c>
      <c r="J124" s="43">
        <v>6405.88976</v>
      </c>
      <c r="K124" s="353">
        <v>259.3370086256852</v>
      </c>
      <c r="L124" s="505">
        <v>653475.35784313281</v>
      </c>
      <c r="M124" s="445">
        <v>2314759.6457874412</v>
      </c>
      <c r="N124" s="267">
        <v>361.34865452124814</v>
      </c>
      <c r="O124" s="191">
        <v>641.20765811286458</v>
      </c>
      <c r="P124" s="176"/>
      <c r="Q124" s="307">
        <v>2197390.4241306968</v>
      </c>
      <c r="R124" s="245">
        <v>117369.22165674437</v>
      </c>
      <c r="S124" s="196">
        <v>5.3413003154947569E-2</v>
      </c>
      <c r="T124" s="144"/>
      <c r="V124" s="179"/>
      <c r="W124" s="179"/>
      <c r="X124" s="19"/>
      <c r="Y124" s="19"/>
    </row>
    <row r="125" spans="1:25" ht="15">
      <c r="A125" s="36">
        <v>106</v>
      </c>
      <c r="B125" s="50" t="s">
        <v>108</v>
      </c>
      <c r="C125" s="43">
        <v>16133921.14911156</v>
      </c>
      <c r="D125" s="105">
        <v>31954</v>
      </c>
      <c r="E125" s="105">
        <v>2098</v>
      </c>
      <c r="F125" s="105">
        <v>3523</v>
      </c>
      <c r="G125" s="105">
        <v>6546</v>
      </c>
      <c r="H125" s="105">
        <v>1761.03</v>
      </c>
      <c r="I125" s="43">
        <v>504.91084524978282</v>
      </c>
      <c r="J125" s="43">
        <v>55869.105600000003</v>
      </c>
      <c r="K125" s="353">
        <v>288.78073088593635</v>
      </c>
      <c r="L125" s="505">
        <v>4665836.8449966004</v>
      </c>
      <c r="M125" s="445">
        <v>20799757.994108159</v>
      </c>
      <c r="N125" s="267">
        <v>372.29445094442605</v>
      </c>
      <c r="O125" s="191">
        <v>650.9281465265118</v>
      </c>
      <c r="P125" s="176"/>
      <c r="Q125" s="307">
        <v>19619606.324842378</v>
      </c>
      <c r="R125" s="245">
        <v>1180151.6692657806</v>
      </c>
      <c r="S125" s="196">
        <v>6.0151648800999213E-2</v>
      </c>
      <c r="T125" s="144"/>
      <c r="V125" s="179"/>
      <c r="W125" s="179"/>
      <c r="X125" s="19"/>
      <c r="Y125" s="19"/>
    </row>
    <row r="126" spans="1:25" ht="15">
      <c r="A126" s="36">
        <v>107</v>
      </c>
      <c r="B126" s="50" t="s">
        <v>109</v>
      </c>
      <c r="C126" s="43">
        <v>2126561.3388025733</v>
      </c>
      <c r="D126" s="105">
        <v>3698</v>
      </c>
      <c r="E126" s="105">
        <v>222</v>
      </c>
      <c r="F126" s="105">
        <v>369</v>
      </c>
      <c r="G126" s="105">
        <v>750</v>
      </c>
      <c r="H126" s="105">
        <v>223.857</v>
      </c>
      <c r="I126" s="43">
        <v>575.05714948690456</v>
      </c>
      <c r="J126" s="43">
        <v>6315.6826399999991</v>
      </c>
      <c r="K126" s="353">
        <v>336.7112408932843</v>
      </c>
      <c r="L126" s="505">
        <v>337267.10337521537</v>
      </c>
      <c r="M126" s="445">
        <v>2463828.4421777888</v>
      </c>
      <c r="N126" s="267">
        <v>390.11276889900682</v>
      </c>
      <c r="O126" s="191">
        <v>666.25971935581094</v>
      </c>
      <c r="P126" s="176"/>
      <c r="Q126" s="307">
        <v>2314560.2221380016</v>
      </c>
      <c r="R126" s="245">
        <v>149268.22003978724</v>
      </c>
      <c r="S126" s="196">
        <v>6.4490964033722786E-2</v>
      </c>
      <c r="T126" s="144"/>
      <c r="V126" s="179"/>
      <c r="W126" s="179"/>
      <c r="X126" s="19"/>
      <c r="Y126" s="19"/>
    </row>
    <row r="127" spans="1:25" ht="15">
      <c r="A127" s="36">
        <v>108</v>
      </c>
      <c r="B127" s="50" t="s">
        <v>110</v>
      </c>
      <c r="C127" s="43">
        <v>17291598.427421324</v>
      </c>
      <c r="D127" s="105">
        <v>31290</v>
      </c>
      <c r="E127" s="105">
        <v>2363</v>
      </c>
      <c r="F127" s="105">
        <v>3735</v>
      </c>
      <c r="G127" s="105">
        <v>6233</v>
      </c>
      <c r="H127" s="105">
        <v>1192.1880000000001</v>
      </c>
      <c r="I127" s="43">
        <v>552.62379122471475</v>
      </c>
      <c r="J127" s="43">
        <v>55420.065759999998</v>
      </c>
      <c r="K127" s="353">
        <v>312.00970605671336</v>
      </c>
      <c r="L127" s="505">
        <v>3819561.4353741305</v>
      </c>
      <c r="M127" s="445">
        <v>21111159.862795454</v>
      </c>
      <c r="N127" s="267">
        <v>380.92989557642585</v>
      </c>
      <c r="O127" s="191">
        <v>674.69350791931777</v>
      </c>
      <c r="P127" s="176"/>
      <c r="Q127" s="307">
        <v>19960824.997777279</v>
      </c>
      <c r="R127" s="245">
        <v>1150334.8650181741</v>
      </c>
      <c r="S127" s="196">
        <v>5.7629625285842145E-2</v>
      </c>
      <c r="T127" s="144"/>
      <c r="V127" s="179"/>
      <c r="W127" s="179"/>
      <c r="X127" s="19"/>
      <c r="Y127" s="19"/>
    </row>
    <row r="128" spans="1:25" ht="15">
      <c r="A128" s="36">
        <v>109</v>
      </c>
      <c r="B128" s="50" t="s">
        <v>111</v>
      </c>
      <c r="C128" s="43">
        <v>1167532.8131723434</v>
      </c>
      <c r="D128" s="105">
        <v>2656</v>
      </c>
      <c r="E128" s="105">
        <v>160</v>
      </c>
      <c r="F128" s="105">
        <v>305</v>
      </c>
      <c r="G128" s="105">
        <v>652</v>
      </c>
      <c r="H128" s="105">
        <v>306.43700000000001</v>
      </c>
      <c r="I128" s="43">
        <v>439.58313748958716</v>
      </c>
      <c r="J128" s="43">
        <v>4972.9642400000002</v>
      </c>
      <c r="K128" s="353">
        <v>234.77603232721887</v>
      </c>
      <c r="L128" s="505">
        <v>584034.8759733052</v>
      </c>
      <c r="M128" s="445">
        <v>1751567.6891456486</v>
      </c>
      <c r="N128" s="267">
        <v>352.21803427760995</v>
      </c>
      <c r="O128" s="191">
        <v>659.47578657592192</v>
      </c>
      <c r="P128" s="176"/>
      <c r="Q128" s="307">
        <v>1661736.1825438701</v>
      </c>
      <c r="R128" s="245">
        <v>89831.506601778558</v>
      </c>
      <c r="S128" s="196">
        <v>5.4058825670065147E-2</v>
      </c>
      <c r="T128" s="144"/>
      <c r="V128" s="179"/>
      <c r="W128" s="179"/>
      <c r="X128" s="19"/>
      <c r="Y128" s="19"/>
    </row>
    <row r="129" spans="1:25" ht="15">
      <c r="A129" s="36">
        <v>110</v>
      </c>
      <c r="B129" s="50" t="s">
        <v>112</v>
      </c>
      <c r="C129" s="43">
        <v>4363853.6146918721</v>
      </c>
      <c r="D129" s="105">
        <v>9479</v>
      </c>
      <c r="E129" s="105">
        <v>522</v>
      </c>
      <c r="F129" s="105">
        <v>903</v>
      </c>
      <c r="G129" s="105">
        <v>2327</v>
      </c>
      <c r="H129" s="105">
        <v>907.678</v>
      </c>
      <c r="I129" s="43">
        <v>460.37067356175464</v>
      </c>
      <c r="J129" s="43">
        <v>16745.910559999997</v>
      </c>
      <c r="K129" s="353">
        <v>260.59219646828649</v>
      </c>
      <c r="L129" s="505">
        <v>1695072.6122042658</v>
      </c>
      <c r="M129" s="445">
        <v>6058926.2268961379</v>
      </c>
      <c r="N129" s="267">
        <v>361.81527455238836</v>
      </c>
      <c r="O129" s="191">
        <v>639.19466472160968</v>
      </c>
      <c r="P129" s="176"/>
      <c r="Q129" s="307">
        <v>5744242.7330422476</v>
      </c>
      <c r="R129" s="245">
        <v>314683.49385389034</v>
      </c>
      <c r="S129" s="196">
        <v>5.4782415799345729E-2</v>
      </c>
      <c r="T129" s="144"/>
      <c r="V129" s="179"/>
      <c r="W129" s="179"/>
      <c r="X129" s="19"/>
      <c r="Y129" s="19"/>
    </row>
    <row r="130" spans="1:25" ht="15">
      <c r="A130" s="36">
        <v>111</v>
      </c>
      <c r="B130" s="50" t="s">
        <v>113</v>
      </c>
      <c r="C130" s="43">
        <v>1345526.4293029276</v>
      </c>
      <c r="D130" s="105">
        <v>3506</v>
      </c>
      <c r="E130" s="105">
        <v>172</v>
      </c>
      <c r="F130" s="105">
        <v>350</v>
      </c>
      <c r="G130" s="105">
        <v>858</v>
      </c>
      <c r="H130" s="105">
        <v>277.21899999999999</v>
      </c>
      <c r="I130" s="43">
        <v>383.77821714287722</v>
      </c>
      <c r="J130" s="43">
        <v>6105.7728799999995</v>
      </c>
      <c r="K130" s="353">
        <v>220.36955120134238</v>
      </c>
      <c r="L130" s="505">
        <v>772336.48099987814</v>
      </c>
      <c r="M130" s="445">
        <v>2117862.9103028057</v>
      </c>
      <c r="N130" s="267">
        <v>346.86237957524651</v>
      </c>
      <c r="O130" s="191">
        <v>604.06814326948256</v>
      </c>
      <c r="P130" s="176"/>
      <c r="Q130" s="307">
        <v>2053045.2361179499</v>
      </c>
      <c r="R130" s="245">
        <v>64817.674184855772</v>
      </c>
      <c r="S130" s="196">
        <v>3.1571478818176457E-2</v>
      </c>
      <c r="T130" s="144"/>
      <c r="V130" s="179"/>
      <c r="W130" s="179"/>
      <c r="X130" s="19"/>
      <c r="Y130" s="19"/>
    </row>
    <row r="131" spans="1:25" ht="15">
      <c r="A131" s="36">
        <v>112</v>
      </c>
      <c r="B131" s="50" t="s">
        <v>114</v>
      </c>
      <c r="C131" s="43">
        <v>663616.11535718362</v>
      </c>
      <c r="D131" s="105">
        <v>2124</v>
      </c>
      <c r="E131" s="105">
        <v>120</v>
      </c>
      <c r="F131" s="105">
        <v>191</v>
      </c>
      <c r="G131" s="105">
        <v>489</v>
      </c>
      <c r="H131" s="105">
        <v>287.08600000000001</v>
      </c>
      <c r="I131" s="43">
        <v>312.43696579905065</v>
      </c>
      <c r="J131" s="43">
        <v>3825.6907200000001</v>
      </c>
      <c r="K131" s="353">
        <v>173.46308521175587</v>
      </c>
      <c r="L131" s="505">
        <v>596661.1059266791</v>
      </c>
      <c r="M131" s="445">
        <v>1260277.2212838628</v>
      </c>
      <c r="N131" s="267">
        <v>329.42475320740584</v>
      </c>
      <c r="O131" s="191">
        <v>593.35085747827816</v>
      </c>
      <c r="P131" s="176"/>
      <c r="Q131" s="307">
        <v>1218877.5831666279</v>
      </c>
      <c r="R131" s="245">
        <v>41399.638117234921</v>
      </c>
      <c r="S131" s="196">
        <v>3.3965378220903286E-2</v>
      </c>
      <c r="T131" s="144"/>
      <c r="V131" s="179"/>
      <c r="W131" s="179"/>
      <c r="X131" s="19"/>
      <c r="Y131" s="19"/>
    </row>
    <row r="132" spans="1:25" ht="15">
      <c r="A132" s="36">
        <v>113</v>
      </c>
      <c r="B132" s="50" t="s">
        <v>115</v>
      </c>
      <c r="C132" s="43">
        <v>1929939.6523625301</v>
      </c>
      <c r="D132" s="105">
        <v>4256</v>
      </c>
      <c r="E132" s="105">
        <v>226</v>
      </c>
      <c r="F132" s="105">
        <v>423</v>
      </c>
      <c r="G132" s="105">
        <v>885</v>
      </c>
      <c r="H132" s="105">
        <v>540.93200000000002</v>
      </c>
      <c r="I132" s="43">
        <v>453.46326418292529</v>
      </c>
      <c r="J132" s="43">
        <v>7640.936639999999</v>
      </c>
      <c r="K132" s="353">
        <v>252.57893675748767</v>
      </c>
      <c r="L132" s="505">
        <v>811905.93314410502</v>
      </c>
      <c r="M132" s="445">
        <v>2741845.5855066353</v>
      </c>
      <c r="N132" s="267">
        <v>358.83632003348686</v>
      </c>
      <c r="O132" s="191">
        <v>644.23063569234853</v>
      </c>
      <c r="P132" s="176"/>
      <c r="Q132" s="307">
        <v>2612171.1566184312</v>
      </c>
      <c r="R132" s="245">
        <v>129674.42888820404</v>
      </c>
      <c r="S132" s="196">
        <v>4.9642393669208529E-2</v>
      </c>
      <c r="T132" s="144"/>
      <c r="V132" s="179"/>
      <c r="W132" s="179"/>
      <c r="X132" s="19"/>
      <c r="Y132" s="19"/>
    </row>
    <row r="133" spans="1:25" ht="15">
      <c r="A133" s="36">
        <v>114</v>
      </c>
      <c r="B133" s="50" t="s">
        <v>116</v>
      </c>
      <c r="C133" s="43">
        <v>4592909.9736322286</v>
      </c>
      <c r="D133" s="105">
        <v>8966</v>
      </c>
      <c r="E133" s="105">
        <v>553</v>
      </c>
      <c r="F133" s="105">
        <v>969</v>
      </c>
      <c r="G133" s="105">
        <v>1852</v>
      </c>
      <c r="H133" s="105">
        <v>843.57799999999997</v>
      </c>
      <c r="I133" s="43">
        <v>512.25852929201744</v>
      </c>
      <c r="J133" s="43">
        <v>16071.678559999998</v>
      </c>
      <c r="K133" s="353">
        <v>285.7766198151383</v>
      </c>
      <c r="L133" s="505">
        <v>1372538.1179466201</v>
      </c>
      <c r="M133" s="445">
        <v>5965448.0915788487</v>
      </c>
      <c r="N133" s="267">
        <v>371.17766319853831</v>
      </c>
      <c r="O133" s="191">
        <v>665.34107646429277</v>
      </c>
      <c r="P133" s="176"/>
      <c r="Q133" s="307">
        <v>5621277.3737365389</v>
      </c>
      <c r="R133" s="245">
        <v>344170.71784230974</v>
      </c>
      <c r="S133" s="196">
        <v>6.122642505604281E-2</v>
      </c>
      <c r="T133" s="144"/>
      <c r="V133" s="179"/>
      <c r="W133" s="179"/>
      <c r="X133" s="19"/>
      <c r="Y133" s="19"/>
    </row>
    <row r="134" spans="1:25" ht="15">
      <c r="A134" s="36">
        <v>115</v>
      </c>
      <c r="B134" s="50" t="s">
        <v>117</v>
      </c>
      <c r="C134" s="43">
        <v>7086963.5864034249</v>
      </c>
      <c r="D134" s="105">
        <v>12361</v>
      </c>
      <c r="E134" s="105">
        <v>786</v>
      </c>
      <c r="F134" s="105">
        <v>1446</v>
      </c>
      <c r="G134" s="105">
        <v>2430</v>
      </c>
      <c r="H134" s="105">
        <v>2456.1179999999999</v>
      </c>
      <c r="I134" s="43">
        <v>573.33254481056747</v>
      </c>
      <c r="J134" s="43">
        <v>24445.699360000002</v>
      </c>
      <c r="K134" s="353">
        <v>289.9063545712944</v>
      </c>
      <c r="L134" s="505">
        <v>2024264.0390754752</v>
      </c>
      <c r="M134" s="445">
        <v>9111227.625478901</v>
      </c>
      <c r="N134" s="267">
        <v>372.71290509231312</v>
      </c>
      <c r="O134" s="191">
        <v>737.09470313719771</v>
      </c>
      <c r="P134" s="176"/>
      <c r="Q134" s="307">
        <v>8446405.6317407396</v>
      </c>
      <c r="R134" s="245">
        <v>664821.9937381614</v>
      </c>
      <c r="S134" s="196">
        <v>7.8710640090481565E-2</v>
      </c>
      <c r="T134" s="144"/>
      <c r="V134" s="179"/>
      <c r="W134" s="179"/>
      <c r="X134" s="19"/>
      <c r="Y134" s="19"/>
    </row>
    <row r="135" spans="1:25" ht="15">
      <c r="A135" s="36">
        <v>116</v>
      </c>
      <c r="B135" s="50" t="s">
        <v>118</v>
      </c>
      <c r="C135" s="43">
        <v>1862129.1564513324</v>
      </c>
      <c r="D135" s="105">
        <v>4114</v>
      </c>
      <c r="E135" s="105">
        <v>236</v>
      </c>
      <c r="F135" s="105">
        <v>431</v>
      </c>
      <c r="G135" s="105">
        <v>958</v>
      </c>
      <c r="H135" s="105">
        <v>650.28</v>
      </c>
      <c r="I135" s="43">
        <v>452.63226943396506</v>
      </c>
      <c r="J135" s="43">
        <v>7768.6455999999989</v>
      </c>
      <c r="K135" s="353">
        <v>239.69804420622981</v>
      </c>
      <c r="L135" s="505">
        <v>888342.78691401181</v>
      </c>
      <c r="M135" s="445">
        <v>2750471.9433653443</v>
      </c>
      <c r="N135" s="267">
        <v>354.04780768546641</v>
      </c>
      <c r="O135" s="191">
        <v>668.56391428423535</v>
      </c>
      <c r="P135" s="176"/>
      <c r="Q135" s="307">
        <v>2623735.5241499273</v>
      </c>
      <c r="R135" s="245">
        <v>126736.419215417</v>
      </c>
      <c r="S135" s="196">
        <v>4.8303808843872975E-2</v>
      </c>
      <c r="T135" s="144"/>
      <c r="V135" s="179"/>
      <c r="W135" s="179"/>
      <c r="X135" s="19"/>
      <c r="Y135" s="19"/>
    </row>
    <row r="136" spans="1:25" ht="15">
      <c r="A136" s="36">
        <v>117</v>
      </c>
      <c r="B136" s="50" t="s">
        <v>119</v>
      </c>
      <c r="C136" s="43">
        <v>1957330.0515006287</v>
      </c>
      <c r="D136" s="105">
        <v>5498</v>
      </c>
      <c r="E136" s="105">
        <v>232</v>
      </c>
      <c r="F136" s="105">
        <v>571</v>
      </c>
      <c r="G136" s="105">
        <v>1319</v>
      </c>
      <c r="H136" s="105">
        <v>639.27699999999993</v>
      </c>
      <c r="I136" s="43">
        <v>356.0076485086629</v>
      </c>
      <c r="J136" s="43">
        <v>9850.1010399999996</v>
      </c>
      <c r="K136" s="353">
        <v>198.71167245413645</v>
      </c>
      <c r="L136" s="505">
        <v>1379992.4825514727</v>
      </c>
      <c r="M136" s="445">
        <v>3337322.5340521014</v>
      </c>
      <c r="N136" s="267">
        <v>338.81099498367195</v>
      </c>
      <c r="O136" s="191">
        <v>607.00664497128071</v>
      </c>
      <c r="P136" s="176"/>
      <c r="Q136" s="307">
        <v>3266731.4706485886</v>
      </c>
      <c r="R136" s="245">
        <v>70591.063403512817</v>
      </c>
      <c r="S136" s="196">
        <v>2.1609080525219149E-2</v>
      </c>
      <c r="T136" s="144"/>
      <c r="V136" s="179"/>
      <c r="W136" s="179"/>
      <c r="X136" s="19"/>
      <c r="Y136" s="19"/>
    </row>
    <row r="137" spans="1:25" ht="15">
      <c r="A137" s="36">
        <v>118</v>
      </c>
      <c r="B137" s="50" t="s">
        <v>120</v>
      </c>
      <c r="C137" s="43">
        <v>2189732.1241931282</v>
      </c>
      <c r="D137" s="105">
        <v>6361</v>
      </c>
      <c r="E137" s="105">
        <v>335</v>
      </c>
      <c r="F137" s="105">
        <v>618</v>
      </c>
      <c r="G137" s="105">
        <v>1424</v>
      </c>
      <c r="H137" s="105">
        <v>286.49200000000002</v>
      </c>
      <c r="I137" s="43">
        <v>344.24337748673605</v>
      </c>
      <c r="J137" s="43">
        <v>10648.807839999999</v>
      </c>
      <c r="K137" s="353">
        <v>205.63166854864838</v>
      </c>
      <c r="L137" s="505">
        <v>1445595.4365984318</v>
      </c>
      <c r="M137" s="445">
        <v>3635327.56079156</v>
      </c>
      <c r="N137" s="267">
        <v>341.38352531221562</v>
      </c>
      <c r="O137" s="191">
        <v>571.50252488469732</v>
      </c>
      <c r="P137" s="176"/>
      <c r="Q137" s="307">
        <v>3672236.5683686524</v>
      </c>
      <c r="R137" s="245">
        <v>-36909.007577092387</v>
      </c>
      <c r="S137" s="196">
        <v>-1.0050825127937979E-2</v>
      </c>
      <c r="T137" s="144"/>
      <c r="V137" s="179"/>
      <c r="W137" s="179"/>
      <c r="X137" s="19"/>
      <c r="Y137" s="19"/>
    </row>
    <row r="138" spans="1:25" ht="15">
      <c r="A138" s="51">
        <v>119</v>
      </c>
      <c r="B138" s="54" t="s">
        <v>121</v>
      </c>
      <c r="C138" s="45">
        <v>947255.94655746373</v>
      </c>
      <c r="D138" s="107">
        <v>3271</v>
      </c>
      <c r="E138" s="107">
        <v>156</v>
      </c>
      <c r="F138" s="107">
        <v>353</v>
      </c>
      <c r="G138" s="107">
        <v>737</v>
      </c>
      <c r="H138" s="107">
        <v>308.30599999999998</v>
      </c>
      <c r="I138" s="45">
        <v>289.59215730891583</v>
      </c>
      <c r="J138" s="45">
        <v>5800.8251199999995</v>
      </c>
      <c r="K138" s="495">
        <v>163.29675985085788</v>
      </c>
      <c r="L138" s="506">
        <v>941756.01055360865</v>
      </c>
      <c r="M138" s="446">
        <v>1889011.9571110723</v>
      </c>
      <c r="N138" s="268">
        <v>325.64538975639255</v>
      </c>
      <c r="O138" s="193">
        <v>577.5028911987381</v>
      </c>
      <c r="P138" s="176"/>
      <c r="Q138" s="308">
        <v>1910005.8358931954</v>
      </c>
      <c r="R138" s="309">
        <v>-20993.878782123094</v>
      </c>
      <c r="S138" s="310">
        <v>-1.0991525987827933E-2</v>
      </c>
      <c r="T138" s="144"/>
      <c r="V138" s="179"/>
      <c r="W138" s="179"/>
      <c r="X138" s="19"/>
      <c r="Y138" s="19"/>
    </row>
    <row r="139" spans="1:25" ht="13.5">
      <c r="A139" s="41"/>
      <c r="B139" s="78" t="s">
        <v>124</v>
      </c>
      <c r="C139" s="66">
        <v>597612898.9081763</v>
      </c>
      <c r="D139" s="66">
        <v>1033313</v>
      </c>
      <c r="E139" s="66">
        <v>69595</v>
      </c>
      <c r="F139" s="66">
        <v>112257</v>
      </c>
      <c r="G139" s="66">
        <v>212663</v>
      </c>
      <c r="H139" s="66">
        <v>63756.104000000007</v>
      </c>
      <c r="I139" s="66">
        <v>578.34644382503302</v>
      </c>
      <c r="J139" s="66">
        <v>1816403.0180799994</v>
      </c>
      <c r="K139" s="358">
        <v>329.008977060539</v>
      </c>
      <c r="L139" s="503">
        <v>105788130.99994771</v>
      </c>
      <c r="M139" s="428">
        <v>703401029.90812385</v>
      </c>
      <c r="N139" s="319">
        <v>387.2494280766187</v>
      </c>
      <c r="O139" s="195">
        <v>680.72406899760654</v>
      </c>
      <c r="P139" s="177"/>
      <c r="Q139" s="294">
        <v>663084638.46866286</v>
      </c>
      <c r="R139" s="66">
        <v>40316391.439460784</v>
      </c>
      <c r="S139" s="197">
        <v>6.0801274981378217E-2</v>
      </c>
      <c r="V139" s="9"/>
      <c r="W139" s="9"/>
      <c r="X139" s="9"/>
      <c r="Y139" s="19"/>
    </row>
    <row r="140" spans="1:25" ht="13.5">
      <c r="A140" s="41"/>
      <c r="B140" s="79" t="s">
        <v>131</v>
      </c>
      <c r="C140" s="80">
        <v>1484553517.000001</v>
      </c>
      <c r="D140" s="80">
        <v>2144763</v>
      </c>
      <c r="E140" s="80">
        <v>148884</v>
      </c>
      <c r="F140" s="80">
        <v>222427</v>
      </c>
      <c r="G140" s="80">
        <v>457789</v>
      </c>
      <c r="H140" s="80">
        <v>64482.665000000008</v>
      </c>
      <c r="I140" s="66">
        <v>692.17601991455513</v>
      </c>
      <c r="J140" s="80">
        <v>3655041.0907999994</v>
      </c>
      <c r="K140" s="358">
        <v>406.16602662463322</v>
      </c>
      <c r="L140" s="507">
        <v>35697973.000000253</v>
      </c>
      <c r="M140" s="447">
        <v>1520251490.000001</v>
      </c>
      <c r="N140" s="319">
        <v>415.93280410077551</v>
      </c>
      <c r="O140" s="195">
        <v>708.82027058467577</v>
      </c>
      <c r="P140" s="178"/>
      <c r="Q140" s="295">
        <v>1426939366.000001</v>
      </c>
      <c r="R140" s="80">
        <v>93312124</v>
      </c>
      <c r="S140" s="197">
        <v>6.5393194850018599E-2</v>
      </c>
    </row>
    <row r="143" spans="1:25" ht="15.75">
      <c r="B143" s="3"/>
      <c r="R143" s="144"/>
    </row>
  </sheetData>
  <sheetProtection formatCells="0" formatColumns="0" formatRows="0" insertColumns="0" insertRows="0" insertHyperlinks="0" deleteColumns="0" deleteRows="0"/>
  <mergeCells count="21">
    <mergeCell ref="H6:J7"/>
    <mergeCell ref="H8:J9"/>
    <mergeCell ref="R15:S15"/>
    <mergeCell ref="H5:J5"/>
    <mergeCell ref="K6:K7"/>
    <mergeCell ref="K8:K9"/>
    <mergeCell ref="Q14:S14"/>
    <mergeCell ref="H10:J10"/>
    <mergeCell ref="D14:H14"/>
    <mergeCell ref="B5:D5"/>
    <mergeCell ref="E5:F5"/>
    <mergeCell ref="B6:D6"/>
    <mergeCell ref="E6:F6"/>
    <mergeCell ref="B7:D7"/>
    <mergeCell ref="E7:F7"/>
    <mergeCell ref="B8:D8"/>
    <mergeCell ref="E8:F8"/>
    <mergeCell ref="B9:D9"/>
    <mergeCell ref="E9:F9"/>
    <mergeCell ref="B10:D10"/>
    <mergeCell ref="E10:F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138"/>
  <sheetViews>
    <sheetView topLeftCell="T107" zoomScaleNormal="100" workbookViewId="0">
      <selection activeCell="AD16" sqref="AD16:AF138"/>
    </sheetView>
  </sheetViews>
  <sheetFormatPr defaultRowHeight="12.75"/>
  <cols>
    <col min="1" max="1" width="6.85546875" customWidth="1"/>
    <col min="2" max="2" width="18" customWidth="1"/>
    <col min="3" max="11" width="12.7109375" customWidth="1"/>
    <col min="12" max="19" width="14.7109375" customWidth="1"/>
    <col min="20" max="21" width="16" customWidth="1"/>
    <col min="22" max="22" width="16.7109375" customWidth="1"/>
    <col min="23" max="23" width="14.7109375" customWidth="1"/>
    <col min="24" max="24" width="11.85546875" customWidth="1"/>
    <col min="25" max="26" width="14.7109375" customWidth="1"/>
    <col min="27" max="28" width="12.7109375" customWidth="1"/>
    <col min="29" max="29" width="9" style="24" customWidth="1"/>
    <col min="30" max="30" width="15.85546875" customWidth="1"/>
    <col min="31" max="32" width="12.7109375" customWidth="1"/>
    <col min="33" max="33" width="14.7109375" customWidth="1"/>
  </cols>
  <sheetData>
    <row r="2" spans="1:32" ht="20.25">
      <c r="B2" s="488" t="s">
        <v>234</v>
      </c>
    </row>
    <row r="3" spans="1:32" ht="13.5" customHeight="1">
      <c r="B3" s="488"/>
    </row>
    <row r="5" spans="1:32" ht="38.25" customHeight="1">
      <c r="B5" s="539" t="s">
        <v>178</v>
      </c>
      <c r="C5" s="540"/>
      <c r="D5" s="530"/>
      <c r="E5" s="541" t="s">
        <v>183</v>
      </c>
      <c r="F5" s="542"/>
      <c r="H5" s="526"/>
      <c r="I5" s="530"/>
      <c r="J5" s="530"/>
      <c r="K5" s="143" t="s">
        <v>186</v>
      </c>
    </row>
    <row r="6" spans="1:32" ht="15.75">
      <c r="B6" s="543" t="s">
        <v>125</v>
      </c>
      <c r="C6" s="544"/>
      <c r="D6" s="545"/>
      <c r="E6" s="546">
        <v>1</v>
      </c>
      <c r="F6" s="547"/>
      <c r="H6" s="566" t="s">
        <v>187</v>
      </c>
      <c r="I6" s="567"/>
      <c r="J6" s="568"/>
      <c r="K6" s="572">
        <v>406.16602662463322</v>
      </c>
    </row>
    <row r="7" spans="1:32" ht="15.75">
      <c r="B7" s="516" t="s">
        <v>179</v>
      </c>
      <c r="C7" s="517"/>
      <c r="D7" s="518"/>
      <c r="E7" s="514">
        <v>2.34</v>
      </c>
      <c r="F7" s="515"/>
      <c r="H7" s="569"/>
      <c r="I7" s="570"/>
      <c r="J7" s="571"/>
      <c r="K7" s="573"/>
    </row>
    <row r="8" spans="1:32" ht="15.75">
      <c r="B8" s="548" t="s">
        <v>180</v>
      </c>
      <c r="C8" s="549"/>
      <c r="D8" s="518"/>
      <c r="E8" s="514">
        <v>3.26</v>
      </c>
      <c r="F8" s="515"/>
      <c r="H8" s="574" t="s">
        <v>188</v>
      </c>
      <c r="I8" s="575"/>
      <c r="J8" s="571"/>
      <c r="K8" s="579">
        <v>751.93118620166661</v>
      </c>
    </row>
    <row r="9" spans="1:32" ht="15.75">
      <c r="B9" s="516" t="s">
        <v>181</v>
      </c>
      <c r="C9" s="517"/>
      <c r="D9" s="518"/>
      <c r="E9" s="514">
        <v>0.74</v>
      </c>
      <c r="F9" s="515"/>
      <c r="H9" s="569"/>
      <c r="I9" s="570"/>
      <c r="J9" s="571"/>
      <c r="K9" s="573"/>
    </row>
    <row r="10" spans="1:32" ht="18.75">
      <c r="B10" s="519" t="s">
        <v>182</v>
      </c>
      <c r="C10" s="520"/>
      <c r="D10" s="521"/>
      <c r="E10" s="522">
        <v>1.52</v>
      </c>
      <c r="F10" s="523"/>
      <c r="H10" s="562" t="s">
        <v>177</v>
      </c>
      <c r="I10" s="563"/>
      <c r="J10" s="563"/>
      <c r="K10" s="158">
        <v>35697973</v>
      </c>
    </row>
    <row r="11" spans="1:32">
      <c r="AF11" s="182"/>
    </row>
    <row r="12" spans="1:32" ht="13.5" thickBot="1"/>
    <row r="13" spans="1:32" ht="17.100000000000001" customHeight="1" thickBot="1">
      <c r="C13" s="168"/>
      <c r="D13" s="559" t="s">
        <v>194</v>
      </c>
      <c r="E13" s="560"/>
      <c r="F13" s="560"/>
      <c r="G13" s="560"/>
      <c r="H13" s="561"/>
      <c r="L13" s="550" t="s">
        <v>195</v>
      </c>
      <c r="M13" s="551"/>
      <c r="N13" s="551"/>
      <c r="O13" s="551"/>
      <c r="P13" s="551"/>
      <c r="Q13" s="551"/>
      <c r="R13" s="551"/>
      <c r="S13" s="551"/>
      <c r="T13" s="551"/>
      <c r="U13" s="552"/>
      <c r="V13" s="553" t="s">
        <v>213</v>
      </c>
      <c r="W13" s="554"/>
      <c r="X13" s="555"/>
      <c r="Y13" s="556" t="s">
        <v>190</v>
      </c>
      <c r="Z13" s="556"/>
      <c r="AA13" s="557"/>
      <c r="AB13" s="558"/>
      <c r="AC13" s="131"/>
      <c r="AD13" s="576" t="s">
        <v>200</v>
      </c>
      <c r="AE13" s="577"/>
      <c r="AF13" s="578"/>
    </row>
    <row r="14" spans="1:32" ht="74.25" customHeight="1">
      <c r="A14" s="74"/>
      <c r="B14" s="74" t="s">
        <v>1</v>
      </c>
      <c r="C14" s="74" t="s">
        <v>126</v>
      </c>
      <c r="D14" s="72" t="s">
        <v>125</v>
      </c>
      <c r="E14" s="72" t="s">
        <v>127</v>
      </c>
      <c r="F14" s="75" t="s">
        <v>128</v>
      </c>
      <c r="G14" s="76" t="s">
        <v>129</v>
      </c>
      <c r="H14" s="76" t="s">
        <v>184</v>
      </c>
      <c r="I14" s="190" t="s">
        <v>130</v>
      </c>
      <c r="J14" s="142" t="s">
        <v>185</v>
      </c>
      <c r="K14" s="263" t="s">
        <v>241</v>
      </c>
      <c r="L14" s="364" t="s">
        <v>214</v>
      </c>
      <c r="M14" s="361" t="s">
        <v>215</v>
      </c>
      <c r="N14" s="361" t="s">
        <v>216</v>
      </c>
      <c r="O14" s="381" t="s">
        <v>217</v>
      </c>
      <c r="P14" s="362" t="s">
        <v>218</v>
      </c>
      <c r="Q14" s="363" t="s">
        <v>219</v>
      </c>
      <c r="R14" s="362" t="s">
        <v>220</v>
      </c>
      <c r="S14" s="363" t="s">
        <v>221</v>
      </c>
      <c r="T14" s="388" t="s">
        <v>222</v>
      </c>
      <c r="U14" s="365" t="s">
        <v>223</v>
      </c>
      <c r="V14" s="431" t="s">
        <v>224</v>
      </c>
      <c r="W14" s="427" t="s">
        <v>225</v>
      </c>
      <c r="X14" s="280" t="s">
        <v>226</v>
      </c>
      <c r="Y14" s="417" t="s">
        <v>227</v>
      </c>
      <c r="Z14" s="418" t="s">
        <v>228</v>
      </c>
      <c r="AA14" s="419" t="s">
        <v>229</v>
      </c>
      <c r="AB14" s="420" t="s">
        <v>230</v>
      </c>
      <c r="AC14" s="131"/>
      <c r="AD14" s="256" t="s">
        <v>231</v>
      </c>
      <c r="AE14" s="564" t="s">
        <v>199</v>
      </c>
      <c r="AF14" s="565"/>
    </row>
    <row r="15" spans="1:32" ht="15.75" thickBot="1">
      <c r="A15" s="163"/>
      <c r="B15" s="163"/>
      <c r="C15" s="164"/>
      <c r="D15" s="164"/>
      <c r="E15" s="164"/>
      <c r="F15" s="164"/>
      <c r="G15" s="164"/>
      <c r="H15" s="9"/>
      <c r="I15" s="165"/>
      <c r="J15" s="9"/>
      <c r="K15" s="9"/>
      <c r="L15" s="366">
        <v>0.6</v>
      </c>
      <c r="M15" s="173"/>
      <c r="N15" s="173"/>
      <c r="O15" s="421"/>
      <c r="P15" s="173"/>
      <c r="Q15" s="290"/>
      <c r="R15" s="289">
        <v>0.4</v>
      </c>
      <c r="S15" s="422"/>
      <c r="T15" s="423"/>
      <c r="U15" s="426"/>
      <c r="V15" s="432" t="s">
        <v>189</v>
      </c>
      <c r="W15" s="433">
        <v>2.8246852540289968E-2</v>
      </c>
      <c r="X15" s="434"/>
      <c r="Y15" s="424"/>
      <c r="Z15" s="407"/>
      <c r="AA15" s="9"/>
      <c r="AB15" s="316"/>
      <c r="AC15" s="131"/>
      <c r="AD15" s="173"/>
      <c r="AE15" s="154" t="s">
        <v>191</v>
      </c>
      <c r="AF15" s="153" t="s">
        <v>192</v>
      </c>
    </row>
    <row r="16" spans="1:32" ht="13.5" thickBot="1">
      <c r="A16" s="48"/>
      <c r="B16" s="375" t="s">
        <v>202</v>
      </c>
      <c r="C16" s="48">
        <v>1484553517.000001</v>
      </c>
      <c r="D16" s="48">
        <v>2144763</v>
      </c>
      <c r="E16" s="48">
        <v>148884</v>
      </c>
      <c r="F16" s="48">
        <v>222427</v>
      </c>
      <c r="G16" s="48">
        <v>457789</v>
      </c>
      <c r="H16" s="48">
        <v>64482.665000000008</v>
      </c>
      <c r="I16" s="48">
        <v>692.17601991455513</v>
      </c>
      <c r="J16" s="48">
        <v>3655041.0907999994</v>
      </c>
      <c r="K16" s="351">
        <v>406.16602662463322</v>
      </c>
      <c r="L16" s="180">
        <v>890732110.20000029</v>
      </c>
      <c r="M16" s="291"/>
      <c r="N16" s="291"/>
      <c r="O16" s="425"/>
      <c r="P16" s="48">
        <v>890732110.20000076</v>
      </c>
      <c r="Q16" s="48">
        <v>243.69961597477999</v>
      </c>
      <c r="R16" s="48">
        <v>593821406.80000019</v>
      </c>
      <c r="S16" s="48">
        <v>162.46641064985323</v>
      </c>
      <c r="T16" s="395">
        <v>1484553517.0000007</v>
      </c>
      <c r="U16" s="367">
        <v>406.16602662463316</v>
      </c>
      <c r="V16" s="159">
        <v>1263785866.0210764</v>
      </c>
      <c r="W16" s="396">
        <v>35697973.000000007</v>
      </c>
      <c r="X16" s="436">
        <v>9.7667774761422965</v>
      </c>
      <c r="Y16" s="435">
        <v>35697973.000000253</v>
      </c>
      <c r="Z16" s="395">
        <v>1520251490.000001</v>
      </c>
      <c r="AA16" s="48">
        <v>415.93280410077551</v>
      </c>
      <c r="AB16" s="48">
        <v>708.82027058467577</v>
      </c>
      <c r="AC16" s="169"/>
      <c r="AD16" s="170">
        <v>1426939366.000001</v>
      </c>
      <c r="AE16" s="170">
        <v>93312124</v>
      </c>
      <c r="AF16" s="321">
        <v>6.5393194850018599E-2</v>
      </c>
    </row>
    <row r="17" spans="1:35" ht="15">
      <c r="A17" s="34">
        <v>1</v>
      </c>
      <c r="B17" s="166" t="s">
        <v>2</v>
      </c>
      <c r="C17" s="44">
        <v>42345229.806443319</v>
      </c>
      <c r="D17" s="167">
        <v>95467</v>
      </c>
      <c r="E17" s="167">
        <v>6312</v>
      </c>
      <c r="F17" s="148">
        <v>9487</v>
      </c>
      <c r="G17" s="167">
        <v>21591</v>
      </c>
      <c r="H17" s="167">
        <v>72.298000000000002</v>
      </c>
      <c r="I17" s="44">
        <v>443.5588193453583</v>
      </c>
      <c r="J17" s="44">
        <v>157251.93296000001</v>
      </c>
      <c r="K17" s="352">
        <v>269.28273000761538</v>
      </c>
      <c r="L17" s="264">
        <v>25407137.88386599</v>
      </c>
      <c r="M17" s="348">
        <v>-136.88329661701783</v>
      </c>
      <c r="N17" s="348">
        <v>82.129977970210703</v>
      </c>
      <c r="O17" s="382">
        <v>12915097.789777851</v>
      </c>
      <c r="P17" s="266">
        <v>38322235.673643842</v>
      </c>
      <c r="Q17" s="265">
        <v>243.69961597477993</v>
      </c>
      <c r="R17" s="266">
        <v>16938091.922577329</v>
      </c>
      <c r="S17" s="265">
        <v>107.71309200304617</v>
      </c>
      <c r="T17" s="389">
        <v>55260327.596221171</v>
      </c>
      <c r="U17" s="277">
        <v>351.41270797782613</v>
      </c>
      <c r="V17" s="376">
        <v>75897402.676674441</v>
      </c>
      <c r="W17" s="382">
        <v>2143862.7415990322</v>
      </c>
      <c r="X17" s="281">
        <v>13.633299770911968</v>
      </c>
      <c r="Y17" s="397">
        <v>15058960.531376883</v>
      </c>
      <c r="Z17" s="408">
        <v>57404190.337820202</v>
      </c>
      <c r="AA17" s="271">
        <v>365.04600774873808</v>
      </c>
      <c r="AB17" s="272">
        <v>601.29877693674462</v>
      </c>
      <c r="AC17" s="169"/>
      <c r="AD17" s="284">
        <v>54405671.68713934</v>
      </c>
      <c r="AE17" s="320">
        <v>2998518.6506808624</v>
      </c>
      <c r="AF17" s="321">
        <v>5.5114082000933484E-2</v>
      </c>
      <c r="AG17" s="144"/>
      <c r="AH17" s="144"/>
      <c r="AI17" s="144"/>
    </row>
    <row r="18" spans="1:35" ht="15">
      <c r="A18" s="36">
        <v>2</v>
      </c>
      <c r="B18" s="50" t="s">
        <v>3</v>
      </c>
      <c r="C18" s="43">
        <v>12032265.494507732</v>
      </c>
      <c r="D18" s="105">
        <v>24146</v>
      </c>
      <c r="E18" s="167">
        <v>1554</v>
      </c>
      <c r="F18" s="106">
        <v>2755</v>
      </c>
      <c r="G18" s="105">
        <v>5093</v>
      </c>
      <c r="H18" s="105">
        <v>25.488000000000003</v>
      </c>
      <c r="I18" s="43">
        <v>498.31299157242324</v>
      </c>
      <c r="J18" s="43">
        <v>40571.22176</v>
      </c>
      <c r="K18" s="353">
        <v>296.57143592285382</v>
      </c>
      <c r="L18" s="267">
        <v>7219359.2967046387</v>
      </c>
      <c r="M18" s="146">
        <v>-109.5945907017794</v>
      </c>
      <c r="N18" s="146">
        <v>65.75675442106764</v>
      </c>
      <c r="O18" s="383">
        <v>2667831.8658349956</v>
      </c>
      <c r="P18" s="43">
        <v>9887191.1625396349</v>
      </c>
      <c r="Q18" s="257">
        <v>243.69961597477993</v>
      </c>
      <c r="R18" s="43">
        <v>4812906.1978030931</v>
      </c>
      <c r="S18" s="257">
        <v>118.62857436914153</v>
      </c>
      <c r="T18" s="390">
        <v>14700097.360342728</v>
      </c>
      <c r="U18" s="278">
        <v>362.32819034392145</v>
      </c>
      <c r="V18" s="377">
        <v>18474501.409139935</v>
      </c>
      <c r="W18" s="383">
        <v>521846.51705935498</v>
      </c>
      <c r="X18" s="282">
        <v>12.862479718908888</v>
      </c>
      <c r="Y18" s="398">
        <v>3189678.3828943507</v>
      </c>
      <c r="Z18" s="409">
        <v>15221943.877402082</v>
      </c>
      <c r="AA18" s="273">
        <v>375.19067006283029</v>
      </c>
      <c r="AB18" s="274">
        <v>630.41265126323538</v>
      </c>
      <c r="AC18" s="169"/>
      <c r="AD18" s="285">
        <v>14202224.836800002</v>
      </c>
      <c r="AE18" s="322">
        <v>1019719.0406020805</v>
      </c>
      <c r="AF18" s="323">
        <v>7.1799950523233624E-2</v>
      </c>
      <c r="AG18" s="144"/>
      <c r="AH18" s="144"/>
      <c r="AI18" s="144"/>
    </row>
    <row r="19" spans="1:35" ht="15">
      <c r="A19" s="36">
        <v>3</v>
      </c>
      <c r="B19" s="50" t="s">
        <v>4</v>
      </c>
      <c r="C19" s="43">
        <v>40496365.43907322</v>
      </c>
      <c r="D19" s="105">
        <v>61623</v>
      </c>
      <c r="E19" s="167">
        <v>5002</v>
      </c>
      <c r="F19" s="106">
        <v>6995</v>
      </c>
      <c r="G19" s="105">
        <v>12415</v>
      </c>
      <c r="H19" s="105">
        <v>60.533999999999999</v>
      </c>
      <c r="I19" s="43">
        <v>657.16316049321222</v>
      </c>
      <c r="J19" s="43">
        <v>105410.49167999999</v>
      </c>
      <c r="K19" s="353">
        <v>384.17774923211726</v>
      </c>
      <c r="L19" s="267">
        <v>24297819.263443932</v>
      </c>
      <c r="M19" s="146">
        <v>-21.988277392515954</v>
      </c>
      <c r="N19" s="146">
        <v>13.192966435509572</v>
      </c>
      <c r="O19" s="383">
        <v>1390677.0786848008</v>
      </c>
      <c r="P19" s="43">
        <v>25688496.342128731</v>
      </c>
      <c r="Q19" s="257">
        <v>243.6996159747799</v>
      </c>
      <c r="R19" s="43">
        <v>16198546.175629288</v>
      </c>
      <c r="S19" s="257">
        <v>153.67109969284689</v>
      </c>
      <c r="T19" s="390">
        <v>41887042.517758019</v>
      </c>
      <c r="U19" s="278">
        <v>397.37071566762683</v>
      </c>
      <c r="V19" s="377">
        <v>38765070.607970081</v>
      </c>
      <c r="W19" s="383">
        <v>1094991.2331772596</v>
      </c>
      <c r="X19" s="282">
        <v>10.38787710526368</v>
      </c>
      <c r="Y19" s="398">
        <v>2485668.3118620603</v>
      </c>
      <c r="Z19" s="409">
        <v>42982033.750935279</v>
      </c>
      <c r="AA19" s="273">
        <v>407.75859277289049</v>
      </c>
      <c r="AB19" s="274">
        <v>697.49985802273955</v>
      </c>
      <c r="AC19" s="169"/>
      <c r="AD19" s="285">
        <v>40332124.106330842</v>
      </c>
      <c r="AE19" s="322">
        <v>2649909.6446044371</v>
      </c>
      <c r="AF19" s="323">
        <v>6.5702208929494077E-2</v>
      </c>
      <c r="AG19" s="144"/>
      <c r="AH19" s="144"/>
      <c r="AI19" s="144"/>
    </row>
    <row r="20" spans="1:35" ht="15">
      <c r="A20" s="36">
        <v>4</v>
      </c>
      <c r="B20" s="50" t="s">
        <v>5</v>
      </c>
      <c r="C20" s="43">
        <v>57312194.913795568</v>
      </c>
      <c r="D20" s="105">
        <v>57371</v>
      </c>
      <c r="E20" s="167">
        <v>3778</v>
      </c>
      <c r="F20" s="106">
        <v>5925</v>
      </c>
      <c r="G20" s="105">
        <v>12592</v>
      </c>
      <c r="H20" s="105">
        <v>101.39700000000001</v>
      </c>
      <c r="I20" s="43">
        <v>998.975003290784</v>
      </c>
      <c r="J20" s="43">
        <v>94999.223440000002</v>
      </c>
      <c r="K20" s="353">
        <v>603.29119374321033</v>
      </c>
      <c r="L20" s="267">
        <v>34387316.948277339</v>
      </c>
      <c r="M20" s="146">
        <v>197.12516711857711</v>
      </c>
      <c r="N20" s="146">
        <v>-118.27510027114626</v>
      </c>
      <c r="O20" s="383">
        <v>-11236042.678047027</v>
      </c>
      <c r="P20" s="43">
        <v>23151274.270230312</v>
      </c>
      <c r="Q20" s="257">
        <v>243.69961597477993</v>
      </c>
      <c r="R20" s="43">
        <v>22924877.965518229</v>
      </c>
      <c r="S20" s="257">
        <v>241.31647749728415</v>
      </c>
      <c r="T20" s="390">
        <v>46076152.235748544</v>
      </c>
      <c r="U20" s="278">
        <v>485.01609347206409</v>
      </c>
      <c r="V20" s="377">
        <v>14120683.855680803</v>
      </c>
      <c r="W20" s="383">
        <v>398864.87463946885</v>
      </c>
      <c r="X20" s="282">
        <v>4.1986119485638271</v>
      </c>
      <c r="Y20" s="398">
        <v>-10837177.803407559</v>
      </c>
      <c r="Z20" s="409">
        <v>46475017.110388011</v>
      </c>
      <c r="AA20" s="273">
        <v>489.21470542062792</v>
      </c>
      <c r="AB20" s="274">
        <v>810.07856077788449</v>
      </c>
      <c r="AC20" s="169"/>
      <c r="AD20" s="285">
        <v>44651737.907867014</v>
      </c>
      <c r="AE20" s="322">
        <v>1823279.2025209963</v>
      </c>
      <c r="AF20" s="323">
        <v>4.0833331197166256E-2</v>
      </c>
      <c r="AG20" s="144"/>
      <c r="AH20" s="144"/>
      <c r="AI20" s="144"/>
    </row>
    <row r="21" spans="1:35" ht="15">
      <c r="A21" s="36">
        <v>5</v>
      </c>
      <c r="B21" s="50" t="s">
        <v>6</v>
      </c>
      <c r="C21" s="43">
        <v>41068087.292708576</v>
      </c>
      <c r="D21" s="105">
        <v>78144</v>
      </c>
      <c r="E21" s="167">
        <v>5673</v>
      </c>
      <c r="F21" s="106">
        <v>8911</v>
      </c>
      <c r="G21" s="105">
        <v>17286</v>
      </c>
      <c r="H21" s="105">
        <v>68.066999999999993</v>
      </c>
      <c r="I21" s="43">
        <v>525.5437051175852</v>
      </c>
      <c r="J21" s="43">
        <v>133363.78184000001</v>
      </c>
      <c r="K21" s="353">
        <v>307.94033227086368</v>
      </c>
      <c r="L21" s="267">
        <v>24640852.375625145</v>
      </c>
      <c r="M21" s="146">
        <v>-98.225694353769541</v>
      </c>
      <c r="N21" s="146">
        <v>58.935416612261719</v>
      </c>
      <c r="O21" s="383">
        <v>7859850.0437271846</v>
      </c>
      <c r="P21" s="43">
        <v>32500702.41935233</v>
      </c>
      <c r="Q21" s="257">
        <v>243.6996159747799</v>
      </c>
      <c r="R21" s="43">
        <v>16427234.917083431</v>
      </c>
      <c r="S21" s="257">
        <v>123.17613290834547</v>
      </c>
      <c r="T21" s="390">
        <v>48927937.336435765</v>
      </c>
      <c r="U21" s="278">
        <v>366.87574888312542</v>
      </c>
      <c r="V21" s="377">
        <v>59212299.38258291</v>
      </c>
      <c r="W21" s="383">
        <v>1672561.0892313223</v>
      </c>
      <c r="X21" s="282">
        <v>12.541344180220813</v>
      </c>
      <c r="Y21" s="398">
        <v>9532411.1329585072</v>
      </c>
      <c r="Z21" s="409">
        <v>50600498.425667085</v>
      </c>
      <c r="AA21" s="273">
        <v>379.41709306334621</v>
      </c>
      <c r="AB21" s="274">
        <v>647.52890081985925</v>
      </c>
      <c r="AC21" s="169"/>
      <c r="AD21" s="285">
        <v>45738837.144000001</v>
      </c>
      <c r="AE21" s="322">
        <v>4861661.2816670835</v>
      </c>
      <c r="AF21" s="323">
        <v>0.10629175521802336</v>
      </c>
      <c r="AG21" s="144"/>
      <c r="AH21" s="144"/>
      <c r="AI21" s="144"/>
    </row>
    <row r="22" spans="1:35" ht="15">
      <c r="A22" s="36">
        <v>6</v>
      </c>
      <c r="B22" s="50" t="s">
        <v>7</v>
      </c>
      <c r="C22" s="43">
        <v>15248196.141521256</v>
      </c>
      <c r="D22" s="105">
        <v>31216</v>
      </c>
      <c r="E22" s="167">
        <v>1886</v>
      </c>
      <c r="F22" s="106">
        <v>3288</v>
      </c>
      <c r="G22" s="105">
        <v>6923</v>
      </c>
      <c r="H22" s="105">
        <v>17.5</v>
      </c>
      <c r="I22" s="43">
        <v>488.47373595339752</v>
      </c>
      <c r="J22" s="43">
        <v>51497.739999999991</v>
      </c>
      <c r="K22" s="353">
        <v>296.09447213647161</v>
      </c>
      <c r="L22" s="267">
        <v>9148917.6849127542</v>
      </c>
      <c r="M22" s="146">
        <v>-110.07155448816161</v>
      </c>
      <c r="N22" s="146">
        <v>66.042932692896969</v>
      </c>
      <c r="O22" s="383">
        <v>3401061.7766563073</v>
      </c>
      <c r="P22" s="43">
        <v>12549979.461569062</v>
      </c>
      <c r="Q22" s="257">
        <v>243.69961597477993</v>
      </c>
      <c r="R22" s="43">
        <v>6099278.4566085031</v>
      </c>
      <c r="S22" s="257">
        <v>118.43778885458865</v>
      </c>
      <c r="T22" s="390">
        <v>18649257.918177564</v>
      </c>
      <c r="U22" s="278">
        <v>362.13740482936856</v>
      </c>
      <c r="V22" s="377">
        <v>23474560.58338375</v>
      </c>
      <c r="W22" s="383">
        <v>663082.45124694402</v>
      </c>
      <c r="X22" s="282">
        <v>12.875952444649885</v>
      </c>
      <c r="Y22" s="398">
        <v>4064144.2279032515</v>
      </c>
      <c r="Z22" s="409">
        <v>19312340.369424507</v>
      </c>
      <c r="AA22" s="273">
        <v>375.01335727401846</v>
      </c>
      <c r="AB22" s="274">
        <v>618.66800260842217</v>
      </c>
      <c r="AC22" s="169"/>
      <c r="AD22" s="285">
        <v>18316910.461428363</v>
      </c>
      <c r="AE22" s="322">
        <v>995429.90799614415</v>
      </c>
      <c r="AF22" s="323">
        <v>5.4344858544366215E-2</v>
      </c>
      <c r="AG22" s="144"/>
      <c r="AH22" s="144"/>
      <c r="AI22" s="144"/>
    </row>
    <row r="23" spans="1:35" ht="15">
      <c r="A23" s="36">
        <v>7</v>
      </c>
      <c r="B23" s="50" t="s">
        <v>8</v>
      </c>
      <c r="C23" s="43">
        <v>629773994.02629459</v>
      </c>
      <c r="D23" s="105">
        <v>698529</v>
      </c>
      <c r="E23" s="167">
        <v>50564</v>
      </c>
      <c r="F23" s="106">
        <v>66005</v>
      </c>
      <c r="G23" s="105">
        <v>154659</v>
      </c>
      <c r="H23" s="105">
        <v>304.04400000000004</v>
      </c>
      <c r="I23" s="43">
        <v>901.57172290097412</v>
      </c>
      <c r="J23" s="43">
        <v>1146934.8668799999</v>
      </c>
      <c r="K23" s="353">
        <v>549.09307599956833</v>
      </c>
      <c r="L23" s="267">
        <v>377864396.41577673</v>
      </c>
      <c r="M23" s="146">
        <v>142.92704937493511</v>
      </c>
      <c r="N23" s="146">
        <v>-85.756229624961065</v>
      </c>
      <c r="O23" s="383">
        <v>-98356809.80903542</v>
      </c>
      <c r="P23" s="43">
        <v>279507586.60674131</v>
      </c>
      <c r="Q23" s="257">
        <v>243.69961597477993</v>
      </c>
      <c r="R23" s="43">
        <v>251909597.61051786</v>
      </c>
      <c r="S23" s="257">
        <v>219.63723039982736</v>
      </c>
      <c r="T23" s="390">
        <v>531417184.21725917</v>
      </c>
      <c r="U23" s="278">
        <v>463.33684637460732</v>
      </c>
      <c r="V23" s="377">
        <v>232642100.92283434</v>
      </c>
      <c r="W23" s="383">
        <v>6571407.1194305578</v>
      </c>
      <c r="X23" s="282">
        <v>5.729538188429756</v>
      </c>
      <c r="Y23" s="398">
        <v>-91785402.689604864</v>
      </c>
      <c r="Z23" s="409">
        <v>537988591.33668971</v>
      </c>
      <c r="AA23" s="273">
        <v>469.06638456303705</v>
      </c>
      <c r="AB23" s="274">
        <v>770.17359527906456</v>
      </c>
      <c r="AC23" s="169"/>
      <c r="AD23" s="285">
        <v>501753398.41799021</v>
      </c>
      <c r="AE23" s="322">
        <v>36235192.918699503</v>
      </c>
      <c r="AF23" s="323">
        <v>7.2217135016818368E-2</v>
      </c>
      <c r="AG23" s="144"/>
      <c r="AH23" s="144"/>
      <c r="AI23" s="144"/>
    </row>
    <row r="24" spans="1:35" ht="15">
      <c r="A24" s="36">
        <v>8</v>
      </c>
      <c r="B24" s="50" t="s">
        <v>9</v>
      </c>
      <c r="C24" s="43">
        <v>17543732.502006512</v>
      </c>
      <c r="D24" s="105">
        <v>25093</v>
      </c>
      <c r="E24" s="167">
        <v>1909</v>
      </c>
      <c r="F24" s="106">
        <v>2665</v>
      </c>
      <c r="G24" s="105">
        <v>5505</v>
      </c>
      <c r="H24" s="105">
        <v>19.367999999999999</v>
      </c>
      <c r="I24" s="43">
        <v>699.14846778011849</v>
      </c>
      <c r="J24" s="43">
        <v>42351.099359999993</v>
      </c>
      <c r="K24" s="353">
        <v>414.24503182026763</v>
      </c>
      <c r="L24" s="267">
        <v>10526239.501203908</v>
      </c>
      <c r="M24" s="146">
        <v>8.0790051956344087</v>
      </c>
      <c r="N24" s="146">
        <v>-4.8474031173806447</v>
      </c>
      <c r="O24" s="383">
        <v>-205292.85106216138</v>
      </c>
      <c r="P24" s="43">
        <v>10320946.650141746</v>
      </c>
      <c r="Q24" s="257">
        <v>243.69961597477993</v>
      </c>
      <c r="R24" s="43">
        <v>7017493.0008026054</v>
      </c>
      <c r="S24" s="257">
        <v>165.69801272810705</v>
      </c>
      <c r="T24" s="390">
        <v>17338439.650944352</v>
      </c>
      <c r="U24" s="278">
        <v>409.397628702887</v>
      </c>
      <c r="V24" s="377">
        <v>14301379.876702925</v>
      </c>
      <c r="W24" s="383">
        <v>403968.96849989786</v>
      </c>
      <c r="X24" s="282">
        <v>9.5385710077089705</v>
      </c>
      <c r="Y24" s="398">
        <v>198676.11743773648</v>
      </c>
      <c r="Z24" s="409">
        <v>17742408.619444251</v>
      </c>
      <c r="AA24" s="273">
        <v>418.93619971059599</v>
      </c>
      <c r="AB24" s="274">
        <v>707.06605903814818</v>
      </c>
      <c r="AC24" s="169"/>
      <c r="AD24" s="285">
        <v>16755413.822196022</v>
      </c>
      <c r="AE24" s="322">
        <v>986994.79724822938</v>
      </c>
      <c r="AF24" s="323">
        <v>5.8906023314133193E-2</v>
      </c>
      <c r="AG24" s="144"/>
      <c r="AH24" s="144"/>
      <c r="AI24" s="144"/>
    </row>
    <row r="25" spans="1:35" ht="15">
      <c r="A25" s="51">
        <v>9</v>
      </c>
      <c r="B25" s="52" t="s">
        <v>10</v>
      </c>
      <c r="C25" s="45">
        <v>31120552.475473933</v>
      </c>
      <c r="D25" s="107">
        <v>39861</v>
      </c>
      <c r="E25" s="167">
        <v>2611</v>
      </c>
      <c r="F25" s="108">
        <v>4139</v>
      </c>
      <c r="G25" s="107">
        <v>9062</v>
      </c>
      <c r="H25" s="105">
        <v>57.865000000000002</v>
      </c>
      <c r="I25" s="45">
        <v>780.72683764767396</v>
      </c>
      <c r="J25" s="43">
        <v>66257.714800000002</v>
      </c>
      <c r="K25" s="353">
        <v>469.68949305619475</v>
      </c>
      <c r="L25" s="268">
        <v>18672331.485284358</v>
      </c>
      <c r="M25" s="349">
        <v>63.52346643156153</v>
      </c>
      <c r="N25" s="349">
        <v>-38.114079858936918</v>
      </c>
      <c r="O25" s="384">
        <v>-2525351.8331578667</v>
      </c>
      <c r="P25" s="45">
        <v>16146979.652126491</v>
      </c>
      <c r="Q25" s="258">
        <v>243.6996159747799</v>
      </c>
      <c r="R25" s="45">
        <v>12448220.990189575</v>
      </c>
      <c r="S25" s="258">
        <v>187.87579722247793</v>
      </c>
      <c r="T25" s="391">
        <v>28595200.642316066</v>
      </c>
      <c r="U25" s="279">
        <v>431.57541319725783</v>
      </c>
      <c r="V25" s="378">
        <v>18700689.609101791</v>
      </c>
      <c r="W25" s="384">
        <v>528235.62179003109</v>
      </c>
      <c r="X25" s="283">
        <v>7.9724394870019131</v>
      </c>
      <c r="Y25" s="399">
        <v>-1997116.2113678358</v>
      </c>
      <c r="Z25" s="410">
        <v>29123436.264106099</v>
      </c>
      <c r="AA25" s="275">
        <v>439.54785268425974</v>
      </c>
      <c r="AB25" s="276">
        <v>730.62482787953388</v>
      </c>
      <c r="AC25" s="169"/>
      <c r="AD25" s="313">
        <v>27698409.147586208</v>
      </c>
      <c r="AE25" s="324">
        <v>1425027.1165198907</v>
      </c>
      <c r="AF25" s="325">
        <v>5.1447976991273459E-2</v>
      </c>
      <c r="AG25" s="144"/>
      <c r="AH25" s="144"/>
      <c r="AI25" s="144"/>
    </row>
    <row r="26" spans="1:35" ht="13.5">
      <c r="A26" s="73"/>
      <c r="B26" s="77" t="s">
        <v>124</v>
      </c>
      <c r="C26" s="66">
        <v>886940618.09182465</v>
      </c>
      <c r="D26" s="66">
        <v>1111450</v>
      </c>
      <c r="E26" s="66">
        <v>79289</v>
      </c>
      <c r="F26" s="66">
        <v>110170</v>
      </c>
      <c r="G26" s="66">
        <v>245126</v>
      </c>
      <c r="H26" s="66">
        <v>726.56100000000004</v>
      </c>
      <c r="I26" s="181">
        <v>798.00316531722046</v>
      </c>
      <c r="J26" s="66">
        <v>1838638.0727199998</v>
      </c>
      <c r="K26" s="354">
        <v>482.38999901689402</v>
      </c>
      <c r="L26" s="368">
        <v>532164370.85509479</v>
      </c>
      <c r="M26" s="261"/>
      <c r="N26" s="261"/>
      <c r="O26" s="385">
        <v>-84088978.61662133</v>
      </c>
      <c r="P26" s="66">
        <v>448075392.23847347</v>
      </c>
      <c r="Q26" s="181">
        <v>243.69961597477993</v>
      </c>
      <c r="R26" s="66">
        <v>354776247.23672986</v>
      </c>
      <c r="S26" s="66"/>
      <c r="T26" s="392">
        <v>802851639.47520339</v>
      </c>
      <c r="U26" s="369"/>
      <c r="V26" s="262">
        <v>495588688.92407089</v>
      </c>
      <c r="W26" s="428">
        <v>13998820.616673868</v>
      </c>
      <c r="X26" s="262"/>
      <c r="Y26" s="400">
        <v>-70090157.999947459</v>
      </c>
      <c r="Z26" s="411">
        <v>816850460.09187722</v>
      </c>
      <c r="AA26" s="171">
        <v>444.26930574948051</v>
      </c>
      <c r="AB26" s="171">
        <v>734.94125699930476</v>
      </c>
      <c r="AC26" s="169"/>
      <c r="AD26" s="171">
        <v>763854727.53133798</v>
      </c>
      <c r="AE26" s="171">
        <v>52995732.560539223</v>
      </c>
      <c r="AF26" s="288">
        <v>6.9379334381831193E-2</v>
      </c>
      <c r="AH26" s="144"/>
      <c r="AI26" s="144"/>
    </row>
    <row r="27" spans="1:35" ht="15">
      <c r="A27" s="160">
        <v>10</v>
      </c>
      <c r="B27" s="145" t="s">
        <v>12</v>
      </c>
      <c r="C27" s="42">
        <v>1189348.3042345732</v>
      </c>
      <c r="D27" s="103">
        <v>3879</v>
      </c>
      <c r="E27" s="103">
        <v>191</v>
      </c>
      <c r="F27" s="103">
        <v>397</v>
      </c>
      <c r="G27" s="103">
        <v>907</v>
      </c>
      <c r="H27" s="103">
        <v>392.16399999999999</v>
      </c>
      <c r="I27" s="42">
        <v>306.6120918367036</v>
      </c>
      <c r="J27" s="42">
        <v>6887.4292800000003</v>
      </c>
      <c r="K27" s="355">
        <v>172.68392253235203</v>
      </c>
      <c r="L27" s="370">
        <v>713608.98254074389</v>
      </c>
      <c r="M27" s="350">
        <v>-233.48210409228119</v>
      </c>
      <c r="N27" s="350">
        <v>140.0892624553687</v>
      </c>
      <c r="O27" s="386">
        <v>964854.88804871112</v>
      </c>
      <c r="P27" s="42">
        <v>1678463.8705894551</v>
      </c>
      <c r="Q27" s="259">
        <v>243.69961597477993</v>
      </c>
      <c r="R27" s="42">
        <v>475739.32169382926</v>
      </c>
      <c r="S27" s="259">
        <v>69.073569012940808</v>
      </c>
      <c r="T27" s="393">
        <v>2154203.1922832844</v>
      </c>
      <c r="U27" s="371">
        <v>312.77318498772075</v>
      </c>
      <c r="V27" s="379">
        <v>3989524.5641559181</v>
      </c>
      <c r="W27" s="386">
        <v>112691.51206957683</v>
      </c>
      <c r="X27" s="380">
        <v>16.361912041233595</v>
      </c>
      <c r="Y27" s="401">
        <v>1077546.4001182879</v>
      </c>
      <c r="Z27" s="412">
        <v>2266894.7043528613</v>
      </c>
      <c r="AA27" s="271">
        <v>329.13509702895436</v>
      </c>
      <c r="AB27" s="272">
        <v>584.40183149081236</v>
      </c>
      <c r="AC27" s="169"/>
      <c r="AD27" s="314">
        <v>2243519.4769857298</v>
      </c>
      <c r="AE27" s="326">
        <v>23375.227367131505</v>
      </c>
      <c r="AF27" s="327">
        <v>1.0418999080202829E-2</v>
      </c>
      <c r="AG27" s="144"/>
      <c r="AH27" s="144"/>
      <c r="AI27" s="144"/>
    </row>
    <row r="28" spans="1:35" ht="15">
      <c r="A28" s="36">
        <v>11</v>
      </c>
      <c r="B28" s="50" t="s">
        <v>13</v>
      </c>
      <c r="C28" s="43">
        <v>5832218.2429181393</v>
      </c>
      <c r="D28" s="105">
        <v>9002</v>
      </c>
      <c r="E28" s="105">
        <v>561</v>
      </c>
      <c r="F28" s="105">
        <v>907</v>
      </c>
      <c r="G28" s="105">
        <v>1933</v>
      </c>
      <c r="H28" s="105">
        <v>102.161</v>
      </c>
      <c r="I28" s="43">
        <v>647.88027581850031</v>
      </c>
      <c r="J28" s="43">
        <v>14857.264719999999</v>
      </c>
      <c r="K28" s="353">
        <v>392.54993115032414</v>
      </c>
      <c r="L28" s="267">
        <v>3499330.9457508833</v>
      </c>
      <c r="M28" s="146">
        <v>-13.616095474309077</v>
      </c>
      <c r="N28" s="146">
        <v>8.1696572845854458</v>
      </c>
      <c r="O28" s="383">
        <v>121378.76094876234</v>
      </c>
      <c r="P28" s="43">
        <v>3620709.7066996456</v>
      </c>
      <c r="Q28" s="257">
        <v>243.6996159747799</v>
      </c>
      <c r="R28" s="43">
        <v>2332887.297167256</v>
      </c>
      <c r="S28" s="257">
        <v>157.01997246012968</v>
      </c>
      <c r="T28" s="390">
        <v>5953597.0038669016</v>
      </c>
      <c r="U28" s="278">
        <v>400.71958843490955</v>
      </c>
      <c r="V28" s="377">
        <v>5339422.4417036315</v>
      </c>
      <c r="W28" s="383">
        <v>150821.8783611175</v>
      </c>
      <c r="X28" s="282">
        <v>10.151389317179611</v>
      </c>
      <c r="Y28" s="398">
        <v>272200.63930987986</v>
      </c>
      <c r="Z28" s="409">
        <v>6104418.8822280187</v>
      </c>
      <c r="AA28" s="273">
        <v>410.87097775208917</v>
      </c>
      <c r="AB28" s="274">
        <v>678.11807178716049</v>
      </c>
      <c r="AC28" s="169"/>
      <c r="AD28" s="285">
        <v>5735484.5446534399</v>
      </c>
      <c r="AE28" s="322">
        <v>368934.33757457882</v>
      </c>
      <c r="AF28" s="323">
        <v>6.4324876948451681E-2</v>
      </c>
      <c r="AG28" s="144"/>
      <c r="AH28" s="144"/>
      <c r="AI28" s="144"/>
    </row>
    <row r="29" spans="1:35" ht="15">
      <c r="A29" s="36">
        <v>12</v>
      </c>
      <c r="B29" s="50" t="s">
        <v>14</v>
      </c>
      <c r="C29" s="43">
        <v>4377006.4733727202</v>
      </c>
      <c r="D29" s="105">
        <v>9396</v>
      </c>
      <c r="E29" s="105">
        <v>568</v>
      </c>
      <c r="F29" s="105">
        <v>1083</v>
      </c>
      <c r="G29" s="105">
        <v>2214</v>
      </c>
      <c r="H29" s="105">
        <v>639.59199999999998</v>
      </c>
      <c r="I29" s="43">
        <v>465.83721513119627</v>
      </c>
      <c r="J29" s="43">
        <v>16866.239839999998</v>
      </c>
      <c r="K29" s="353">
        <v>259.51287986503104</v>
      </c>
      <c r="L29" s="267">
        <v>2626203.8840236319</v>
      </c>
      <c r="M29" s="146">
        <v>-146.65314675960218</v>
      </c>
      <c r="N29" s="146">
        <v>87.991888055761308</v>
      </c>
      <c r="O29" s="383">
        <v>1484092.2879229013</v>
      </c>
      <c r="P29" s="43">
        <v>4110296.171946533</v>
      </c>
      <c r="Q29" s="257">
        <v>243.6996159747799</v>
      </c>
      <c r="R29" s="43">
        <v>1750802.5893490883</v>
      </c>
      <c r="S29" s="257">
        <v>103.80515194601243</v>
      </c>
      <c r="T29" s="390">
        <v>5861098.7612956213</v>
      </c>
      <c r="U29" s="278">
        <v>347.50476792079235</v>
      </c>
      <c r="V29" s="377">
        <v>8305245.2562802862</v>
      </c>
      <c r="W29" s="383">
        <v>234597.03806509203</v>
      </c>
      <c r="X29" s="282">
        <v>13.909267287230278</v>
      </c>
      <c r="Y29" s="398">
        <v>1718689.3259879933</v>
      </c>
      <c r="Z29" s="409">
        <v>6095695.799360713</v>
      </c>
      <c r="AA29" s="273">
        <v>361.4140352080226</v>
      </c>
      <c r="AB29" s="274">
        <v>648.75434220526961</v>
      </c>
      <c r="AC29" s="169"/>
      <c r="AD29" s="285">
        <v>5853161.3272994477</v>
      </c>
      <c r="AE29" s="322">
        <v>242534.47206126526</v>
      </c>
      <c r="AF29" s="323">
        <v>4.1436491922761887E-2</v>
      </c>
      <c r="AG29" s="144"/>
      <c r="AH29" s="144"/>
      <c r="AI29" s="144"/>
    </row>
    <row r="30" spans="1:35" ht="15">
      <c r="A30" s="36">
        <v>13</v>
      </c>
      <c r="B30" s="50" t="s">
        <v>15</v>
      </c>
      <c r="C30" s="43">
        <v>1474110.8807381266</v>
      </c>
      <c r="D30" s="105">
        <v>2941</v>
      </c>
      <c r="E30" s="105">
        <v>135</v>
      </c>
      <c r="F30" s="105">
        <v>254</v>
      </c>
      <c r="G30" s="105">
        <v>614</v>
      </c>
      <c r="H30" s="105">
        <v>284.49099999999999</v>
      </c>
      <c r="I30" s="43">
        <v>501.22777311735007</v>
      </c>
      <c r="J30" s="43">
        <v>4971.7263199999998</v>
      </c>
      <c r="K30" s="353">
        <v>296.49879857790052</v>
      </c>
      <c r="L30" s="267">
        <v>884466.52844287595</v>
      </c>
      <c r="M30" s="146">
        <v>-109.6672280467327</v>
      </c>
      <c r="N30" s="146">
        <v>65.800336828039619</v>
      </c>
      <c r="O30" s="383">
        <v>327141.26647282986</v>
      </c>
      <c r="P30" s="43">
        <v>1211607.7949157059</v>
      </c>
      <c r="Q30" s="257">
        <v>243.69961597477996</v>
      </c>
      <c r="R30" s="43">
        <v>589644.35229525063</v>
      </c>
      <c r="S30" s="257">
        <v>118.59951943116022</v>
      </c>
      <c r="T30" s="390">
        <v>1801252.1472109566</v>
      </c>
      <c r="U30" s="278">
        <v>362.29913540594015</v>
      </c>
      <c r="V30" s="377">
        <v>2264285.1885295198</v>
      </c>
      <c r="W30" s="383">
        <v>63958.929829556015</v>
      </c>
      <c r="X30" s="282">
        <v>12.864531495280701</v>
      </c>
      <c r="Y30" s="398">
        <v>391100.19630238588</v>
      </c>
      <c r="Z30" s="409">
        <v>1865211.0770405126</v>
      </c>
      <c r="AA30" s="273">
        <v>375.16366690122089</v>
      </c>
      <c r="AB30" s="274">
        <v>634.20981878290127</v>
      </c>
      <c r="AC30" s="169"/>
      <c r="AD30" s="285">
        <v>1754206.7643795134</v>
      </c>
      <c r="AE30" s="322">
        <v>111004.31266099913</v>
      </c>
      <c r="AF30" s="323">
        <v>6.3278921798173959E-2</v>
      </c>
      <c r="AG30" s="144"/>
      <c r="AH30" s="144"/>
      <c r="AI30" s="144"/>
    </row>
    <row r="31" spans="1:35" ht="15">
      <c r="A31" s="36">
        <v>14</v>
      </c>
      <c r="B31" s="50" t="s">
        <v>16</v>
      </c>
      <c r="C31" s="43">
        <v>2241905.1256937711</v>
      </c>
      <c r="D31" s="105">
        <v>5359</v>
      </c>
      <c r="E31" s="105">
        <v>311</v>
      </c>
      <c r="F31" s="105">
        <v>545</v>
      </c>
      <c r="G31" s="105">
        <v>1196</v>
      </c>
      <c r="H31" s="105">
        <v>630.59800000000007</v>
      </c>
      <c r="I31" s="43">
        <v>418.3439309001252</v>
      </c>
      <c r="J31" s="43">
        <v>9706.9889599999988</v>
      </c>
      <c r="K31" s="353">
        <v>230.95783202516091</v>
      </c>
      <c r="L31" s="267">
        <v>1345143.0754162625</v>
      </c>
      <c r="M31" s="146">
        <v>-175.20819459947231</v>
      </c>
      <c r="N31" s="146">
        <v>105.12491675968339</v>
      </c>
      <c r="O31" s="383">
        <v>1020446.4064071655</v>
      </c>
      <c r="P31" s="43">
        <v>2365589.4818234281</v>
      </c>
      <c r="Q31" s="257">
        <v>243.69961597477993</v>
      </c>
      <c r="R31" s="43">
        <v>896762.05027750845</v>
      </c>
      <c r="S31" s="257">
        <v>92.383132810064367</v>
      </c>
      <c r="T31" s="390">
        <v>3262351.5321009364</v>
      </c>
      <c r="U31" s="278">
        <v>336.08274878484428</v>
      </c>
      <c r="V31" s="377">
        <v>5057082.5974455103</v>
      </c>
      <c r="W31" s="383">
        <v>142846.6664141099</v>
      </c>
      <c r="X31" s="282">
        <v>14.715857512844016</v>
      </c>
      <c r="Y31" s="398">
        <v>1163293.0728212753</v>
      </c>
      <c r="Z31" s="409">
        <v>3405198.1985150464</v>
      </c>
      <c r="AA31" s="273">
        <v>350.79860629768831</v>
      </c>
      <c r="AB31" s="274">
        <v>635.4167192601318</v>
      </c>
      <c r="AC31" s="169"/>
      <c r="AD31" s="285">
        <v>3242302.0218896288</v>
      </c>
      <c r="AE31" s="322">
        <v>162896.17662541755</v>
      </c>
      <c r="AF31" s="323">
        <v>5.0240901534053028E-2</v>
      </c>
      <c r="AG31" s="144"/>
      <c r="AH31" s="144"/>
      <c r="AI31" s="144"/>
    </row>
    <row r="32" spans="1:35" ht="15">
      <c r="A32" s="36">
        <v>15</v>
      </c>
      <c r="B32" s="50" t="s">
        <v>17</v>
      </c>
      <c r="C32" s="43">
        <v>734149.05989267537</v>
      </c>
      <c r="D32" s="105">
        <v>1513</v>
      </c>
      <c r="E32" s="105">
        <v>88</v>
      </c>
      <c r="F32" s="105">
        <v>147</v>
      </c>
      <c r="G32" s="105">
        <v>330</v>
      </c>
      <c r="H32" s="105">
        <v>191.178</v>
      </c>
      <c r="I32" s="43">
        <v>485.22740244063147</v>
      </c>
      <c r="J32" s="43">
        <v>2732.9305599999998</v>
      </c>
      <c r="K32" s="353">
        <v>268.63070384513372</v>
      </c>
      <c r="L32" s="267">
        <v>440489.4359356052</v>
      </c>
      <c r="M32" s="146">
        <v>-137.5353227794995</v>
      </c>
      <c r="N32" s="146">
        <v>82.521193667699691</v>
      </c>
      <c r="O32" s="383">
        <v>225524.69202213496</v>
      </c>
      <c r="P32" s="43">
        <v>666014.1279577401</v>
      </c>
      <c r="Q32" s="257">
        <v>243.6996159747799</v>
      </c>
      <c r="R32" s="43">
        <v>293659.62395707017</v>
      </c>
      <c r="S32" s="257">
        <v>107.4522815380535</v>
      </c>
      <c r="T32" s="390">
        <v>959673.75191481027</v>
      </c>
      <c r="U32" s="278">
        <v>351.15189751283339</v>
      </c>
      <c r="V32" s="377">
        <v>1320826.6578949094</v>
      </c>
      <c r="W32" s="383">
        <v>37309.195836841529</v>
      </c>
      <c r="X32" s="282">
        <v>13.651717457775996</v>
      </c>
      <c r="Y32" s="398">
        <v>262833.88785897649</v>
      </c>
      <c r="Z32" s="409">
        <v>996982.94775165175</v>
      </c>
      <c r="AA32" s="273">
        <v>364.80361497060937</v>
      </c>
      <c r="AB32" s="274">
        <v>658.94444663030515</v>
      </c>
      <c r="AC32" s="169"/>
      <c r="AD32" s="285">
        <v>972329.29431401182</v>
      </c>
      <c r="AE32" s="322">
        <v>24653.653437639936</v>
      </c>
      <c r="AF32" s="323">
        <v>2.5355251129231204E-2</v>
      </c>
      <c r="AG32" s="144"/>
      <c r="AH32" s="144"/>
      <c r="AI32" s="144"/>
    </row>
    <row r="33" spans="1:35" ht="15">
      <c r="A33" s="36">
        <v>16</v>
      </c>
      <c r="B33" s="50" t="s">
        <v>18</v>
      </c>
      <c r="C33" s="43">
        <v>7479117.1394866835</v>
      </c>
      <c r="D33" s="105">
        <v>17332</v>
      </c>
      <c r="E33" s="105">
        <v>1005</v>
      </c>
      <c r="F33" s="105">
        <v>1789</v>
      </c>
      <c r="G33" s="105">
        <v>3722</v>
      </c>
      <c r="H33" s="105">
        <v>1697.94</v>
      </c>
      <c r="I33" s="43">
        <v>431.5207211797071</v>
      </c>
      <c r="J33" s="43">
        <v>30850.988799999999</v>
      </c>
      <c r="K33" s="353">
        <v>242.42714513859224</v>
      </c>
      <c r="L33" s="267">
        <v>4487470.2836920097</v>
      </c>
      <c r="M33" s="146">
        <v>-163.73888148604098</v>
      </c>
      <c r="N33" s="146">
        <v>98.243328891624586</v>
      </c>
      <c r="O33" s="383">
        <v>3030903.8393102265</v>
      </c>
      <c r="P33" s="43">
        <v>7518374.1230022367</v>
      </c>
      <c r="Q33" s="257">
        <v>243.69961597477993</v>
      </c>
      <c r="R33" s="43">
        <v>2991646.8557946738</v>
      </c>
      <c r="S33" s="257">
        <v>96.970858055436906</v>
      </c>
      <c r="T33" s="390">
        <v>10510020.97879691</v>
      </c>
      <c r="U33" s="278">
        <v>340.67047403021684</v>
      </c>
      <c r="V33" s="377">
        <v>15718703.464391649</v>
      </c>
      <c r="W33" s="383">
        <v>444003.89888321597</v>
      </c>
      <c r="X33" s="282">
        <v>14.391885516590508</v>
      </c>
      <c r="Y33" s="402">
        <v>3474907.7381934426</v>
      </c>
      <c r="Z33" s="413">
        <v>10954024.877680127</v>
      </c>
      <c r="AA33" s="273">
        <v>355.06235954680739</v>
      </c>
      <c r="AB33" s="274">
        <v>632.0115899884679</v>
      </c>
      <c r="AC33" s="169"/>
      <c r="AD33" s="285">
        <v>10393080.334397042</v>
      </c>
      <c r="AE33" s="322">
        <v>560944.54328308441</v>
      </c>
      <c r="AF33" s="323">
        <v>5.3972886308458312E-2</v>
      </c>
      <c r="AG33" s="144"/>
      <c r="AH33" s="144"/>
      <c r="AI33" s="144"/>
    </row>
    <row r="34" spans="1:35" ht="15">
      <c r="A34" s="36">
        <v>17</v>
      </c>
      <c r="B34" s="50" t="s">
        <v>19</v>
      </c>
      <c r="C34" s="43">
        <v>3342015.0944494312</v>
      </c>
      <c r="D34" s="105">
        <v>5944</v>
      </c>
      <c r="E34" s="105">
        <v>380</v>
      </c>
      <c r="F34" s="105">
        <v>688</v>
      </c>
      <c r="G34" s="105">
        <v>1194</v>
      </c>
      <c r="H34" s="105">
        <v>744.88100000000009</v>
      </c>
      <c r="I34" s="43">
        <v>562.2501841267549</v>
      </c>
      <c r="J34" s="43">
        <v>11091.859119999999</v>
      </c>
      <c r="K34" s="353">
        <v>301.30342067033314</v>
      </c>
      <c r="L34" s="267">
        <v>2005209.0566696585</v>
      </c>
      <c r="M34" s="146">
        <v>-104.86260595430008</v>
      </c>
      <c r="N34" s="146">
        <v>62.917563572580043</v>
      </c>
      <c r="O34" s="383">
        <v>697872.75132070167</v>
      </c>
      <c r="P34" s="43">
        <v>2703081.8079903601</v>
      </c>
      <c r="Q34" s="257">
        <v>243.6996159747799</v>
      </c>
      <c r="R34" s="43">
        <v>1336806.0377797727</v>
      </c>
      <c r="S34" s="257">
        <v>120.52136826813329</v>
      </c>
      <c r="T34" s="390">
        <v>4039887.8457701327</v>
      </c>
      <c r="U34" s="278">
        <v>364.22098424291318</v>
      </c>
      <c r="V34" s="377">
        <v>4998299.690833942</v>
      </c>
      <c r="W34" s="383">
        <v>141186.23431916331</v>
      </c>
      <c r="X34" s="282">
        <v>12.728816043523938</v>
      </c>
      <c r="Y34" s="403">
        <v>839058.98563986504</v>
      </c>
      <c r="Z34" s="414">
        <v>4181074.0800892962</v>
      </c>
      <c r="AA34" s="273">
        <v>376.94980028643715</v>
      </c>
      <c r="AB34" s="274">
        <v>703.41084792888569</v>
      </c>
      <c r="AC34" s="169"/>
      <c r="AD34" s="285">
        <v>3890733.8478264469</v>
      </c>
      <c r="AE34" s="322">
        <v>290340.23226284934</v>
      </c>
      <c r="AF34" s="323">
        <v>7.4623514128330237E-2</v>
      </c>
      <c r="AG34" s="144"/>
      <c r="AH34" s="144"/>
      <c r="AI34" s="144"/>
    </row>
    <row r="35" spans="1:35" ht="15">
      <c r="A35" s="36">
        <v>18</v>
      </c>
      <c r="B35" s="50" t="s">
        <v>20</v>
      </c>
      <c r="C35" s="43">
        <v>1588271.669944434</v>
      </c>
      <c r="D35" s="105">
        <v>3849</v>
      </c>
      <c r="E35" s="105">
        <v>238</v>
      </c>
      <c r="F35" s="105">
        <v>396</v>
      </c>
      <c r="G35" s="105">
        <v>836</v>
      </c>
      <c r="H35" s="105">
        <v>544.29099999999994</v>
      </c>
      <c r="I35" s="43">
        <v>412.64527668080905</v>
      </c>
      <c r="J35" s="43">
        <v>7142.8423200000007</v>
      </c>
      <c r="K35" s="353">
        <v>222.35849523057004</v>
      </c>
      <c r="L35" s="267">
        <v>952963.00196666038</v>
      </c>
      <c r="M35" s="146">
        <v>-183.80753139406318</v>
      </c>
      <c r="N35" s="146">
        <v>110.2845188364379</v>
      </c>
      <c r="O35" s="383">
        <v>787744.92838574585</v>
      </c>
      <c r="P35" s="43">
        <v>1740707.9303524061</v>
      </c>
      <c r="Q35" s="257">
        <v>243.6996159747799</v>
      </c>
      <c r="R35" s="43">
        <v>635308.66797777358</v>
      </c>
      <c r="S35" s="257">
        <v>88.943398092228009</v>
      </c>
      <c r="T35" s="390">
        <v>2376016.5983301797</v>
      </c>
      <c r="U35" s="278">
        <v>332.64301406700793</v>
      </c>
      <c r="V35" s="377">
        <v>3782654.2285846309</v>
      </c>
      <c r="W35" s="383">
        <v>106848.07620573437</v>
      </c>
      <c r="X35" s="282">
        <v>14.958761711225113</v>
      </c>
      <c r="Y35" s="403">
        <v>894593.00459148025</v>
      </c>
      <c r="Z35" s="414">
        <v>2482864.6745359139</v>
      </c>
      <c r="AA35" s="273">
        <v>347.60177577823299</v>
      </c>
      <c r="AB35" s="274">
        <v>645.06746545490103</v>
      </c>
      <c r="AC35" s="169"/>
      <c r="AD35" s="285">
        <v>2349570.6657908307</v>
      </c>
      <c r="AE35" s="322">
        <v>133294.00874508312</v>
      </c>
      <c r="AF35" s="323">
        <v>5.6731219318410409E-2</v>
      </c>
      <c r="AG35" s="144"/>
      <c r="AH35" s="144"/>
      <c r="AI35" s="144"/>
    </row>
    <row r="36" spans="1:35" ht="15">
      <c r="A36" s="36">
        <v>19</v>
      </c>
      <c r="B36" s="50" t="s">
        <v>21</v>
      </c>
      <c r="C36" s="43">
        <v>3755592.8407049417</v>
      </c>
      <c r="D36" s="105">
        <v>7586</v>
      </c>
      <c r="E36" s="105">
        <v>405</v>
      </c>
      <c r="F36" s="105">
        <v>827</v>
      </c>
      <c r="G36" s="105">
        <v>1756</v>
      </c>
      <c r="H36" s="105">
        <v>517.20299999999997</v>
      </c>
      <c r="I36" s="43">
        <v>495.06892179079114</v>
      </c>
      <c r="J36" s="43">
        <v>13315.308560000001</v>
      </c>
      <c r="K36" s="353">
        <v>282.05075562326596</v>
      </c>
      <c r="L36" s="267">
        <v>2253355.7044229647</v>
      </c>
      <c r="M36" s="146">
        <v>-124.11527100136726</v>
      </c>
      <c r="N36" s="146">
        <v>74.469162600820354</v>
      </c>
      <c r="O36" s="383">
        <v>991579.87823473522</v>
      </c>
      <c r="P36" s="43">
        <v>3244935.5826576999</v>
      </c>
      <c r="Q36" s="257">
        <v>243.6996159747799</v>
      </c>
      <c r="R36" s="43">
        <v>1502237.1362819767</v>
      </c>
      <c r="S36" s="257">
        <v>112.82030224930638</v>
      </c>
      <c r="T36" s="390">
        <v>4747172.7189396769</v>
      </c>
      <c r="U36" s="278">
        <v>356.51991822408633</v>
      </c>
      <c r="V36" s="377">
        <v>6256602.9194570649</v>
      </c>
      <c r="W36" s="383">
        <v>176729.34006905142</v>
      </c>
      <c r="X36" s="282">
        <v>13.272643234116041</v>
      </c>
      <c r="Y36" s="403">
        <v>1168309.2183037866</v>
      </c>
      <c r="Z36" s="414">
        <v>4923902.0590087287</v>
      </c>
      <c r="AA36" s="273">
        <v>369.79256145820239</v>
      </c>
      <c r="AB36" s="274">
        <v>649.07751898348647</v>
      </c>
      <c r="AC36" s="169"/>
      <c r="AD36" s="285">
        <v>4675097.4871773329</v>
      </c>
      <c r="AE36" s="322">
        <v>248804.57183139585</v>
      </c>
      <c r="AF36" s="323">
        <v>5.3219119497252665E-2</v>
      </c>
      <c r="AG36" s="144"/>
      <c r="AH36" s="144"/>
      <c r="AI36" s="144"/>
    </row>
    <row r="37" spans="1:35" ht="15">
      <c r="A37" s="36">
        <v>20</v>
      </c>
      <c r="B37" s="50" t="s">
        <v>22</v>
      </c>
      <c r="C37" s="43">
        <v>11113356.527873211</v>
      </c>
      <c r="D37" s="105">
        <v>10970</v>
      </c>
      <c r="E37" s="105">
        <v>1208</v>
      </c>
      <c r="F37" s="105">
        <v>1547</v>
      </c>
      <c r="G37" s="105">
        <v>1508</v>
      </c>
      <c r="H37" s="105">
        <v>162.73099999999999</v>
      </c>
      <c r="I37" s="43">
        <v>1013.0680517660173</v>
      </c>
      <c r="J37" s="43">
        <v>20203.21112</v>
      </c>
      <c r="K37" s="353">
        <v>550.07872074710122</v>
      </c>
      <c r="L37" s="267">
        <v>6668013.9167239266</v>
      </c>
      <c r="M37" s="146">
        <v>143.912694122468</v>
      </c>
      <c r="N37" s="146">
        <v>-86.347616473480798</v>
      </c>
      <c r="O37" s="383">
        <v>-1744499.1253225224</v>
      </c>
      <c r="P37" s="43">
        <v>4923514.791401404</v>
      </c>
      <c r="Q37" s="257">
        <v>243.69961597477996</v>
      </c>
      <c r="R37" s="43">
        <v>4445342.6111492841</v>
      </c>
      <c r="S37" s="257">
        <v>220.03148829884049</v>
      </c>
      <c r="T37" s="390">
        <v>9368857.402550688</v>
      </c>
      <c r="U37" s="278">
        <v>463.73110427362042</v>
      </c>
      <c r="V37" s="377">
        <v>4078067.9746710914</v>
      </c>
      <c r="W37" s="383">
        <v>115192.58472981329</v>
      </c>
      <c r="X37" s="282">
        <v>5.7016968265890835</v>
      </c>
      <c r="Y37" s="403">
        <v>-1629306.5405927091</v>
      </c>
      <c r="Z37" s="414">
        <v>9484049.9872805011</v>
      </c>
      <c r="AA37" s="273">
        <v>469.43280110020953</v>
      </c>
      <c r="AB37" s="274">
        <v>864.54421032639027</v>
      </c>
      <c r="AC37" s="169"/>
      <c r="AD37" s="285">
        <v>8626055.9283235855</v>
      </c>
      <c r="AE37" s="322">
        <v>857994.05895691551</v>
      </c>
      <c r="AF37" s="323">
        <v>9.9465394855567713E-2</v>
      </c>
      <c r="AG37" s="144"/>
      <c r="AH37" s="144"/>
      <c r="AI37" s="144"/>
    </row>
    <row r="38" spans="1:35" ht="15">
      <c r="A38" s="36">
        <v>21</v>
      </c>
      <c r="B38" s="50" t="s">
        <v>23</v>
      </c>
      <c r="C38" s="43">
        <v>11452971.413070133</v>
      </c>
      <c r="D38" s="105">
        <v>10505</v>
      </c>
      <c r="E38" s="105">
        <v>1082</v>
      </c>
      <c r="F38" s="105">
        <v>1442</v>
      </c>
      <c r="G38" s="105">
        <v>1489</v>
      </c>
      <c r="H38" s="105">
        <v>243.11</v>
      </c>
      <c r="I38" s="43">
        <v>1090.2400202827353</v>
      </c>
      <c r="J38" s="43">
        <v>19209.1872</v>
      </c>
      <c r="K38" s="353">
        <v>596.22363475483928</v>
      </c>
      <c r="L38" s="267">
        <v>6871782.8478420796</v>
      </c>
      <c r="M38" s="146">
        <v>190.05760813020606</v>
      </c>
      <c r="N38" s="146">
        <v>-114.03456487812363</v>
      </c>
      <c r="O38" s="383">
        <v>-2190511.304014422</v>
      </c>
      <c r="P38" s="43">
        <v>4681271.5438276576</v>
      </c>
      <c r="Q38" s="257">
        <v>243.6996159747799</v>
      </c>
      <c r="R38" s="43">
        <v>4581188.5652280534</v>
      </c>
      <c r="S38" s="257">
        <v>238.48945390193569</v>
      </c>
      <c r="T38" s="390">
        <v>9262460.109055711</v>
      </c>
      <c r="U38" s="278">
        <v>482.18906987671562</v>
      </c>
      <c r="V38" s="377">
        <v>2991015.5041957372</v>
      </c>
      <c r="W38" s="383">
        <v>84486.773892738041</v>
      </c>
      <c r="X38" s="282">
        <v>4.3982482451281459</v>
      </c>
      <c r="Y38" s="403">
        <v>-2106024.5301216841</v>
      </c>
      <c r="Z38" s="414">
        <v>9346946.8829484489</v>
      </c>
      <c r="AA38" s="273">
        <v>486.58731812184374</v>
      </c>
      <c r="AB38" s="274">
        <v>889.76172136586854</v>
      </c>
      <c r="AC38" s="169"/>
      <c r="AD38" s="285">
        <v>8954205.6524122562</v>
      </c>
      <c r="AE38" s="322">
        <v>392741.23053619266</v>
      </c>
      <c r="AF38" s="323">
        <v>4.3861091176791156E-2</v>
      </c>
      <c r="AG38" s="144"/>
      <c r="AH38" s="144"/>
      <c r="AI38" s="144"/>
    </row>
    <row r="39" spans="1:35" ht="15">
      <c r="A39" s="36">
        <v>22</v>
      </c>
      <c r="B39" s="50" t="s">
        <v>24</v>
      </c>
      <c r="C39" s="43">
        <v>4159377.8250062978</v>
      </c>
      <c r="D39" s="105">
        <v>5694</v>
      </c>
      <c r="E39" s="105">
        <v>444</v>
      </c>
      <c r="F39" s="105">
        <v>770</v>
      </c>
      <c r="G39" s="105">
        <v>991</v>
      </c>
      <c r="H39" s="105">
        <v>178.72799999999998</v>
      </c>
      <c r="I39" s="43">
        <v>730.48433877876676</v>
      </c>
      <c r="J39" s="43">
        <v>10248.16656</v>
      </c>
      <c r="K39" s="353">
        <v>405.86555660023328</v>
      </c>
      <c r="L39" s="267">
        <v>2495626.6950037787</v>
      </c>
      <c r="M39" s="146">
        <v>-0.3004700243999423</v>
      </c>
      <c r="N39" s="146">
        <v>0.18028201463996538</v>
      </c>
      <c r="O39" s="383">
        <v>1847.5601138027237</v>
      </c>
      <c r="P39" s="43">
        <v>2497474.2551175812</v>
      </c>
      <c r="Q39" s="257">
        <v>243.6996159747799</v>
      </c>
      <c r="R39" s="43">
        <v>1663751.1300025191</v>
      </c>
      <c r="S39" s="257">
        <v>162.34622264009332</v>
      </c>
      <c r="T39" s="390">
        <v>4161225.3851201003</v>
      </c>
      <c r="U39" s="278">
        <v>406.04583861487322</v>
      </c>
      <c r="V39" s="377">
        <v>3546538.2128467551</v>
      </c>
      <c r="W39" s="383">
        <v>100178.54192678581</v>
      </c>
      <c r="X39" s="282">
        <v>9.7752648086142937</v>
      </c>
      <c r="Y39" s="403">
        <v>102026.10204058854</v>
      </c>
      <c r="Z39" s="414">
        <v>4261403.9270468857</v>
      </c>
      <c r="AA39" s="273">
        <v>415.8211034234875</v>
      </c>
      <c r="AB39" s="274">
        <v>748.40251616559283</v>
      </c>
      <c r="AC39" s="169"/>
      <c r="AD39" s="285">
        <v>3923963.4014128125</v>
      </c>
      <c r="AE39" s="322">
        <v>337440.52563407319</v>
      </c>
      <c r="AF39" s="323">
        <v>8.5994819807080347E-2</v>
      </c>
      <c r="AG39" s="144"/>
      <c r="AH39" s="144"/>
      <c r="AI39" s="144"/>
    </row>
    <row r="40" spans="1:35" ht="15">
      <c r="A40" s="36">
        <v>23</v>
      </c>
      <c r="B40" s="50" t="s">
        <v>25</v>
      </c>
      <c r="C40" s="43">
        <v>449967.12300351291</v>
      </c>
      <c r="D40" s="105">
        <v>1176</v>
      </c>
      <c r="E40" s="105">
        <v>53</v>
      </c>
      <c r="F40" s="105">
        <v>110</v>
      </c>
      <c r="G40" s="105">
        <v>270</v>
      </c>
      <c r="H40" s="105">
        <v>185.38800000000001</v>
      </c>
      <c r="I40" s="43">
        <v>382.62510459482388</v>
      </c>
      <c r="J40" s="43">
        <v>2140.2097599999997</v>
      </c>
      <c r="K40" s="353">
        <v>210.24440286802215</v>
      </c>
      <c r="L40" s="267">
        <v>269980.27380210772</v>
      </c>
      <c r="M40" s="146">
        <v>-195.92162375661107</v>
      </c>
      <c r="N40" s="146">
        <v>117.55297425396664</v>
      </c>
      <c r="O40" s="383">
        <v>251588.02281536808</v>
      </c>
      <c r="P40" s="43">
        <v>521568.2966174758</v>
      </c>
      <c r="Q40" s="257">
        <v>243.6996159747799</v>
      </c>
      <c r="R40" s="43">
        <v>179986.84920140519</v>
      </c>
      <c r="S40" s="257">
        <v>84.097761147208871</v>
      </c>
      <c r="T40" s="390">
        <v>701555.14581888099</v>
      </c>
      <c r="U40" s="278">
        <v>327.79737712198875</v>
      </c>
      <c r="V40" s="377">
        <v>1159323.3405536711</v>
      </c>
      <c r="W40" s="383">
        <v>32747.235447135918</v>
      </c>
      <c r="X40" s="282">
        <v>15.300946691849457</v>
      </c>
      <c r="Y40" s="403">
        <v>284335.25826250401</v>
      </c>
      <c r="Z40" s="414">
        <v>734302.38126601686</v>
      </c>
      <c r="AA40" s="273">
        <v>343.09832381383819</v>
      </c>
      <c r="AB40" s="274">
        <v>624.40678679083067</v>
      </c>
      <c r="AC40" s="169"/>
      <c r="AD40" s="285">
        <v>709002.86428804707</v>
      </c>
      <c r="AE40" s="322">
        <v>25299.51697796979</v>
      </c>
      <c r="AF40" s="323">
        <v>3.5683236630326798E-2</v>
      </c>
      <c r="AG40" s="144"/>
      <c r="AH40" s="144"/>
      <c r="AI40" s="144"/>
    </row>
    <row r="41" spans="1:35" ht="15">
      <c r="A41" s="36">
        <v>24</v>
      </c>
      <c r="B41" s="50" t="s">
        <v>26</v>
      </c>
      <c r="C41" s="43">
        <v>5532544.011434773</v>
      </c>
      <c r="D41" s="105">
        <v>13894</v>
      </c>
      <c r="E41" s="105">
        <v>806</v>
      </c>
      <c r="F41" s="105">
        <v>1401</v>
      </c>
      <c r="G41" s="105">
        <v>3017</v>
      </c>
      <c r="H41" s="105">
        <v>1040.2750000000001</v>
      </c>
      <c r="I41" s="43">
        <v>398.19663246255743</v>
      </c>
      <c r="J41" s="43">
        <v>24161.097999999998</v>
      </c>
      <c r="K41" s="353">
        <v>228.98562024932698</v>
      </c>
      <c r="L41" s="267">
        <v>3319526.4068608638</v>
      </c>
      <c r="M41" s="146">
        <v>-177.18040637530623</v>
      </c>
      <c r="N41" s="146">
        <v>106.30824382518374</v>
      </c>
      <c r="O41" s="383">
        <v>2568523.8972681588</v>
      </c>
      <c r="P41" s="43">
        <v>5888050.3041290231</v>
      </c>
      <c r="Q41" s="257">
        <v>243.69961597477993</v>
      </c>
      <c r="R41" s="43">
        <v>2213017.6045739092</v>
      </c>
      <c r="S41" s="257">
        <v>91.594248099730791</v>
      </c>
      <c r="T41" s="390">
        <v>8101067.9087029323</v>
      </c>
      <c r="U41" s="278">
        <v>335.29386407451074</v>
      </c>
      <c r="V41" s="377">
        <v>12634939.067639939</v>
      </c>
      <c r="W41" s="383">
        <v>356897.26069917419</v>
      </c>
      <c r="X41" s="282">
        <v>14.771566288054219</v>
      </c>
      <c r="Y41" s="403">
        <v>2925421.1579673332</v>
      </c>
      <c r="Z41" s="414">
        <v>8457965.1694021057</v>
      </c>
      <c r="AA41" s="273">
        <v>350.06543036256494</v>
      </c>
      <c r="AB41" s="274">
        <v>608.74947239111168</v>
      </c>
      <c r="AC41" s="169"/>
      <c r="AD41" s="285">
        <v>8107945.2314264365</v>
      </c>
      <c r="AE41" s="322">
        <v>350019.93797566928</v>
      </c>
      <c r="AF41" s="323">
        <v>4.3169992887839292E-2</v>
      </c>
      <c r="AG41" s="144"/>
      <c r="AH41" s="144"/>
      <c r="AI41" s="144"/>
    </row>
    <row r="42" spans="1:35" ht="15">
      <c r="A42" s="36">
        <v>25</v>
      </c>
      <c r="B42" s="50" t="s">
        <v>27</v>
      </c>
      <c r="C42" s="43">
        <v>14741711.545625379</v>
      </c>
      <c r="D42" s="105">
        <v>25613</v>
      </c>
      <c r="E42" s="105">
        <v>1705</v>
      </c>
      <c r="F42" s="105">
        <v>2826</v>
      </c>
      <c r="G42" s="105">
        <v>5136</v>
      </c>
      <c r="H42" s="105">
        <v>786.23399999999992</v>
      </c>
      <c r="I42" s="43">
        <v>575.55583280464532</v>
      </c>
      <c r="J42" s="43">
        <v>43811.17568</v>
      </c>
      <c r="K42" s="353">
        <v>336.48290229186972</v>
      </c>
      <c r="L42" s="267">
        <v>8845026.9273752272</v>
      </c>
      <c r="M42" s="146">
        <v>-69.683124332763498</v>
      </c>
      <c r="N42" s="146">
        <v>41.809874599658094</v>
      </c>
      <c r="O42" s="383">
        <v>1831739.7612443904</v>
      </c>
      <c r="P42" s="43">
        <v>10676766.688619617</v>
      </c>
      <c r="Q42" s="257">
        <v>243.6996159747799</v>
      </c>
      <c r="R42" s="43">
        <v>5896684.6182501521</v>
      </c>
      <c r="S42" s="257">
        <v>134.59316091674791</v>
      </c>
      <c r="T42" s="390">
        <v>16573451.306869769</v>
      </c>
      <c r="U42" s="278">
        <v>378.29277689152781</v>
      </c>
      <c r="V42" s="377">
        <v>18201277.75232663</v>
      </c>
      <c r="W42" s="383">
        <v>514128.80871483078</v>
      </c>
      <c r="X42" s="282">
        <v>11.735106413716556</v>
      </c>
      <c r="Y42" s="403">
        <v>2345868.5699592214</v>
      </c>
      <c r="Z42" s="414">
        <v>17087580.115584601</v>
      </c>
      <c r="AA42" s="273">
        <v>390.02788330524436</v>
      </c>
      <c r="AB42" s="274">
        <v>667.1448137892711</v>
      </c>
      <c r="AC42" s="169"/>
      <c r="AD42" s="285">
        <v>16095379.105660567</v>
      </c>
      <c r="AE42" s="322">
        <v>992201.00992403366</v>
      </c>
      <c r="AF42" s="323">
        <v>6.1645084804190065E-2</v>
      </c>
      <c r="AG42" s="144"/>
      <c r="AH42" s="144"/>
      <c r="AI42" s="144"/>
    </row>
    <row r="43" spans="1:35" ht="15">
      <c r="A43" s="36">
        <v>26</v>
      </c>
      <c r="B43" s="50" t="s">
        <v>28</v>
      </c>
      <c r="C43" s="43">
        <v>1907763.7827542797</v>
      </c>
      <c r="D43" s="105">
        <v>3336</v>
      </c>
      <c r="E43" s="105">
        <v>228</v>
      </c>
      <c r="F43" s="105">
        <v>335</v>
      </c>
      <c r="G43" s="105">
        <v>709</v>
      </c>
      <c r="H43" s="105">
        <v>299.66200000000003</v>
      </c>
      <c r="I43" s="43">
        <v>571.87163751627088</v>
      </c>
      <c r="J43" s="43">
        <v>5941.7662399999999</v>
      </c>
      <c r="K43" s="353">
        <v>321.07688281494558</v>
      </c>
      <c r="L43" s="267">
        <v>1144658.2696525678</v>
      </c>
      <c r="M43" s="146">
        <v>-85.089143809687641</v>
      </c>
      <c r="N43" s="146">
        <v>51.053486285812582</v>
      </c>
      <c r="O43" s="383">
        <v>303347.88124734419</v>
      </c>
      <c r="P43" s="43">
        <v>1448006.150899912</v>
      </c>
      <c r="Q43" s="257">
        <v>243.69961597477993</v>
      </c>
      <c r="R43" s="43">
        <v>763105.51310171187</v>
      </c>
      <c r="S43" s="257">
        <v>128.43075312597821</v>
      </c>
      <c r="T43" s="390">
        <v>2211111.6640016241</v>
      </c>
      <c r="U43" s="278">
        <v>372.13036910075817</v>
      </c>
      <c r="V43" s="377">
        <v>2560035.5542219365</v>
      </c>
      <c r="W43" s="383">
        <v>72312.946798006538</v>
      </c>
      <c r="X43" s="282">
        <v>12.170277974114065</v>
      </c>
      <c r="Y43" s="403">
        <v>375660.82804535073</v>
      </c>
      <c r="Z43" s="414">
        <v>2283424.6107996306</v>
      </c>
      <c r="AA43" s="273">
        <v>384.30064707487224</v>
      </c>
      <c r="AB43" s="274">
        <v>684.47979940036885</v>
      </c>
      <c r="AC43" s="169"/>
      <c r="AD43" s="285">
        <v>2181693.7614550474</v>
      </c>
      <c r="AE43" s="322">
        <v>101730.84934458323</v>
      </c>
      <c r="AF43" s="323">
        <v>4.6629298365291838E-2</v>
      </c>
      <c r="AG43" s="144"/>
      <c r="AH43" s="144"/>
      <c r="AI43" s="144"/>
    </row>
    <row r="44" spans="1:35" ht="15">
      <c r="A44" s="36">
        <v>27</v>
      </c>
      <c r="B44" s="50" t="s">
        <v>29</v>
      </c>
      <c r="C44" s="43">
        <v>3310280.9051882112</v>
      </c>
      <c r="D44" s="105">
        <v>6376</v>
      </c>
      <c r="E44" s="105">
        <v>393</v>
      </c>
      <c r="F44" s="105">
        <v>715</v>
      </c>
      <c r="G44" s="105">
        <v>1363</v>
      </c>
      <c r="H44" s="105">
        <v>496.40800000000002</v>
      </c>
      <c r="I44" s="43">
        <v>519.1783100985275</v>
      </c>
      <c r="J44" s="43">
        <v>11389.680160000002</v>
      </c>
      <c r="K44" s="353">
        <v>290.63861835328402</v>
      </c>
      <c r="L44" s="267">
        <v>1986168.5431129267</v>
      </c>
      <c r="M44" s="146">
        <v>-115.5274082713492</v>
      </c>
      <c r="N44" s="146">
        <v>69.316444962809513</v>
      </c>
      <c r="O44" s="383">
        <v>789492.13795464358</v>
      </c>
      <c r="P44" s="43">
        <v>2775660.6810675701</v>
      </c>
      <c r="Q44" s="257">
        <v>243.6996159747799</v>
      </c>
      <c r="R44" s="43">
        <v>1324112.3620752846</v>
      </c>
      <c r="S44" s="257">
        <v>116.25544734131361</v>
      </c>
      <c r="T44" s="390">
        <v>4099773.0431428547</v>
      </c>
      <c r="U44" s="278">
        <v>359.95506331609351</v>
      </c>
      <c r="V44" s="377">
        <v>5253974.8079781774</v>
      </c>
      <c r="W44" s="383">
        <v>148408.25165135789</v>
      </c>
      <c r="X44" s="282">
        <v>13.030063141944968</v>
      </c>
      <c r="Y44" s="403">
        <v>937900.38960600144</v>
      </c>
      <c r="Z44" s="414">
        <v>4248181.294794213</v>
      </c>
      <c r="AA44" s="273">
        <v>372.98512645803851</v>
      </c>
      <c r="AB44" s="274">
        <v>666.27686555743617</v>
      </c>
      <c r="AC44" s="169"/>
      <c r="AD44" s="285">
        <v>3994654.0085940622</v>
      </c>
      <c r="AE44" s="322">
        <v>253527.28620015085</v>
      </c>
      <c r="AF44" s="323">
        <v>6.3466644584165399E-2</v>
      </c>
      <c r="AG44" s="144"/>
      <c r="AH44" s="144"/>
      <c r="AI44" s="144"/>
    </row>
    <row r="45" spans="1:35" ht="15">
      <c r="A45" s="36">
        <v>28</v>
      </c>
      <c r="B45" s="50" t="s">
        <v>30</v>
      </c>
      <c r="C45" s="43">
        <v>4136905.8635043167</v>
      </c>
      <c r="D45" s="105">
        <v>7977</v>
      </c>
      <c r="E45" s="105">
        <v>566</v>
      </c>
      <c r="F45" s="105">
        <v>849</v>
      </c>
      <c r="G45" s="105">
        <v>1644</v>
      </c>
      <c r="H45" s="105">
        <v>700.81500000000005</v>
      </c>
      <c r="I45" s="43">
        <v>518.60422007074294</v>
      </c>
      <c r="J45" s="43">
        <v>14350.978800000001</v>
      </c>
      <c r="K45" s="353">
        <v>288.26646050820705</v>
      </c>
      <c r="L45" s="267">
        <v>2482143.51810259</v>
      </c>
      <c r="M45" s="146">
        <v>-117.89956611642617</v>
      </c>
      <c r="N45" s="146">
        <v>70.739739669855695</v>
      </c>
      <c r="O45" s="383">
        <v>1015184.5043196181</v>
      </c>
      <c r="P45" s="43">
        <v>3497328.022422208</v>
      </c>
      <c r="Q45" s="257">
        <v>243.6996159747799</v>
      </c>
      <c r="R45" s="43">
        <v>1654762.3454017267</v>
      </c>
      <c r="S45" s="257">
        <v>115.30658420328281</v>
      </c>
      <c r="T45" s="390">
        <v>5152090.3678239342</v>
      </c>
      <c r="U45" s="278">
        <v>359.00620017806267</v>
      </c>
      <c r="V45" s="377">
        <v>6654042.6487346534</v>
      </c>
      <c r="W45" s="383">
        <v>187955.76149560823</v>
      </c>
      <c r="X45" s="282">
        <v>13.097069134797149</v>
      </c>
      <c r="Y45" s="403">
        <v>1203140.2658152264</v>
      </c>
      <c r="Z45" s="414">
        <v>5340046.1293195421</v>
      </c>
      <c r="AA45" s="273">
        <v>372.10326931285982</v>
      </c>
      <c r="AB45" s="274">
        <v>669.43037850313931</v>
      </c>
      <c r="AC45" s="169"/>
      <c r="AD45" s="285">
        <v>5053969.4465954704</v>
      </c>
      <c r="AE45" s="322">
        <v>286076.68272407167</v>
      </c>
      <c r="AF45" s="323">
        <v>5.6604355397673167E-2</v>
      </c>
      <c r="AG45" s="144"/>
      <c r="AH45" s="144"/>
      <c r="AI45" s="144"/>
    </row>
    <row r="46" spans="1:35" ht="15">
      <c r="A46" s="36">
        <v>29</v>
      </c>
      <c r="B46" s="50" t="s">
        <v>31</v>
      </c>
      <c r="C46" s="43">
        <v>7289683.616327865</v>
      </c>
      <c r="D46" s="105">
        <v>7081</v>
      </c>
      <c r="E46" s="105">
        <v>559</v>
      </c>
      <c r="F46" s="105">
        <v>668</v>
      </c>
      <c r="G46" s="105">
        <v>1549</v>
      </c>
      <c r="H46" s="105">
        <v>80.697000000000003</v>
      </c>
      <c r="I46" s="43">
        <v>1029.4709244920018</v>
      </c>
      <c r="J46" s="43">
        <v>11835.659439999999</v>
      </c>
      <c r="K46" s="353">
        <v>615.90853076521648</v>
      </c>
      <c r="L46" s="267">
        <v>4373810.1697967192</v>
      </c>
      <c r="M46" s="146">
        <v>209.74250414058326</v>
      </c>
      <c r="N46" s="146">
        <v>-125.84550248434995</v>
      </c>
      <c r="O46" s="383">
        <v>-1489464.5094604399</v>
      </c>
      <c r="P46" s="43">
        <v>2884345.6603362793</v>
      </c>
      <c r="Q46" s="257">
        <v>243.69961597477999</v>
      </c>
      <c r="R46" s="43">
        <v>2915873.4465311463</v>
      </c>
      <c r="S46" s="257">
        <v>246.36341230608664</v>
      </c>
      <c r="T46" s="390">
        <v>5800219.1068674251</v>
      </c>
      <c r="U46" s="278">
        <v>490.06302828086655</v>
      </c>
      <c r="V46" s="377">
        <v>1609917.8258702881</v>
      </c>
      <c r="W46" s="383">
        <v>45475.111429342251</v>
      </c>
      <c r="X46" s="282">
        <v>3.8422118902520781</v>
      </c>
      <c r="Y46" s="403">
        <v>-1443989.3980310976</v>
      </c>
      <c r="Z46" s="414">
        <v>5845694.2182967672</v>
      </c>
      <c r="AA46" s="273">
        <v>493.90524017111863</v>
      </c>
      <c r="AB46" s="274">
        <v>825.5464225810997</v>
      </c>
      <c r="AC46" s="169"/>
      <c r="AD46" s="285">
        <v>5372147.8609030582</v>
      </c>
      <c r="AE46" s="322">
        <v>473546.35739370901</v>
      </c>
      <c r="AF46" s="323">
        <v>8.814842213112617E-2</v>
      </c>
      <c r="AG46" s="144"/>
      <c r="AH46" s="144"/>
      <c r="AI46" s="144"/>
    </row>
    <row r="47" spans="1:35" ht="15">
      <c r="A47" s="36">
        <v>30</v>
      </c>
      <c r="B47" s="50" t="s">
        <v>32</v>
      </c>
      <c r="C47" s="43">
        <v>11698058.314287672</v>
      </c>
      <c r="D47" s="105">
        <v>18717</v>
      </c>
      <c r="E47" s="105">
        <v>1321</v>
      </c>
      <c r="F47" s="105">
        <v>1917</v>
      </c>
      <c r="G47" s="105">
        <v>4102</v>
      </c>
      <c r="H47" s="105">
        <v>172.68599999999998</v>
      </c>
      <c r="I47" s="43">
        <v>624.99643715807406</v>
      </c>
      <c r="J47" s="43">
        <v>31355.522719999997</v>
      </c>
      <c r="K47" s="353">
        <v>373.07808320561378</v>
      </c>
      <c r="L47" s="267">
        <v>7018834.9885726031</v>
      </c>
      <c r="M47" s="146">
        <v>-33.087943419019439</v>
      </c>
      <c r="N47" s="146">
        <v>19.852766051411663</v>
      </c>
      <c r="O47" s="383">
        <v>622493.85697988304</v>
      </c>
      <c r="P47" s="43">
        <v>7641328.8455524864</v>
      </c>
      <c r="Q47" s="257">
        <v>243.69961597477993</v>
      </c>
      <c r="R47" s="43">
        <v>4679223.3257150687</v>
      </c>
      <c r="S47" s="257">
        <v>149.23123328224551</v>
      </c>
      <c r="T47" s="390">
        <v>12320552.171267554</v>
      </c>
      <c r="U47" s="278">
        <v>392.93084925702539</v>
      </c>
      <c r="V47" s="377">
        <v>11879137.078535233</v>
      </c>
      <c r="W47" s="383">
        <v>335548.23336327571</v>
      </c>
      <c r="X47" s="282">
        <v>10.701407734760792</v>
      </c>
      <c r="Y47" s="403">
        <v>958042.09034315869</v>
      </c>
      <c r="Z47" s="414">
        <v>12656100.404630831</v>
      </c>
      <c r="AA47" s="273">
        <v>403.63225699178622</v>
      </c>
      <c r="AB47" s="274">
        <v>676.18210207997174</v>
      </c>
      <c r="AC47" s="169"/>
      <c r="AD47" s="285">
        <v>11929704.380549056</v>
      </c>
      <c r="AE47" s="322">
        <v>726396.02408177406</v>
      </c>
      <c r="AF47" s="323">
        <v>6.0889691890952058E-2</v>
      </c>
      <c r="AG47" s="144"/>
      <c r="AH47" s="144"/>
      <c r="AI47" s="144"/>
    </row>
    <row r="48" spans="1:35" ht="15">
      <c r="A48" s="36">
        <v>31</v>
      </c>
      <c r="B48" s="50" t="s">
        <v>33</v>
      </c>
      <c r="C48" s="43">
        <v>1283890.0545561067</v>
      </c>
      <c r="D48" s="105">
        <v>2788</v>
      </c>
      <c r="E48" s="105">
        <v>127</v>
      </c>
      <c r="F48" s="105">
        <v>292</v>
      </c>
      <c r="G48" s="105">
        <v>624</v>
      </c>
      <c r="H48" s="105">
        <v>190.15</v>
      </c>
      <c r="I48" s="43">
        <v>460.50575844910571</v>
      </c>
      <c r="J48" s="43">
        <v>4787.8879999999999</v>
      </c>
      <c r="K48" s="353">
        <v>268.15373595959363</v>
      </c>
      <c r="L48" s="267">
        <v>770334.03273366403</v>
      </c>
      <c r="M48" s="146">
        <v>-138.01229066503959</v>
      </c>
      <c r="N48" s="146">
        <v>82.807374399023743</v>
      </c>
      <c r="O48" s="383">
        <v>396472.43419659301</v>
      </c>
      <c r="P48" s="43">
        <v>1166806.4669302572</v>
      </c>
      <c r="Q48" s="257">
        <v>243.69961597477993</v>
      </c>
      <c r="R48" s="43">
        <v>513556.02182244271</v>
      </c>
      <c r="S48" s="257">
        <v>107.26149438383744</v>
      </c>
      <c r="T48" s="390">
        <v>1680362.4887526999</v>
      </c>
      <c r="U48" s="278">
        <v>350.96111035861742</v>
      </c>
      <c r="V48" s="377">
        <v>2316272.2486846182</v>
      </c>
      <c r="W48" s="383">
        <v>65427.400651760261</v>
      </c>
      <c r="X48" s="282">
        <v>13.665190299305301</v>
      </c>
      <c r="Y48" s="403">
        <v>461899.83484835329</v>
      </c>
      <c r="Z48" s="414">
        <v>1745789.8894044601</v>
      </c>
      <c r="AA48" s="273">
        <v>364.62630065792268</v>
      </c>
      <c r="AB48" s="274">
        <v>626.18001772039463</v>
      </c>
      <c r="AC48" s="169"/>
      <c r="AD48" s="285">
        <v>1669005.2611050336</v>
      </c>
      <c r="AE48" s="322">
        <v>76784.62829942652</v>
      </c>
      <c r="AF48" s="323">
        <v>4.6006223041255234E-2</v>
      </c>
      <c r="AG48" s="144"/>
      <c r="AH48" s="144"/>
      <c r="AI48" s="144"/>
    </row>
    <row r="49" spans="1:35" ht="15">
      <c r="A49" s="36">
        <v>32</v>
      </c>
      <c r="B49" s="50" t="s">
        <v>34</v>
      </c>
      <c r="C49" s="43">
        <v>994651.73433564766</v>
      </c>
      <c r="D49" s="105">
        <v>2944</v>
      </c>
      <c r="E49" s="105">
        <v>154</v>
      </c>
      <c r="F49" s="105">
        <v>261</v>
      </c>
      <c r="G49" s="105">
        <v>647</v>
      </c>
      <c r="H49" s="105">
        <v>509.05599999999998</v>
      </c>
      <c r="I49" s="43">
        <v>337.85724671727161</v>
      </c>
      <c r="J49" s="43">
        <v>5407.76512</v>
      </c>
      <c r="K49" s="353">
        <v>183.93027660484773</v>
      </c>
      <c r="L49" s="267">
        <v>596791.04060138855</v>
      </c>
      <c r="M49" s="146">
        <v>-222.23575001978548</v>
      </c>
      <c r="N49" s="146">
        <v>133.34145001187127</v>
      </c>
      <c r="O49" s="383">
        <v>721079.24242442101</v>
      </c>
      <c r="P49" s="43">
        <v>1317870.2830258096</v>
      </c>
      <c r="Q49" s="257">
        <v>243.6996159747799</v>
      </c>
      <c r="R49" s="43">
        <v>397860.69373425911</v>
      </c>
      <c r="S49" s="257">
        <v>73.572110641939105</v>
      </c>
      <c r="T49" s="390">
        <v>1715730.9767600687</v>
      </c>
      <c r="U49" s="278">
        <v>317.27172661671904</v>
      </c>
      <c r="V49" s="377">
        <v>3071615.5070459507</v>
      </c>
      <c r="W49" s="383">
        <v>86763.470287994976</v>
      </c>
      <c r="X49" s="282">
        <v>16.044237936131918</v>
      </c>
      <c r="Y49" s="403">
        <v>807842.71271241596</v>
      </c>
      <c r="Z49" s="414">
        <v>1802494.4470480636</v>
      </c>
      <c r="AA49" s="273">
        <v>333.31596455285091</v>
      </c>
      <c r="AB49" s="274">
        <v>612.26034206795634</v>
      </c>
      <c r="AC49" s="169"/>
      <c r="AD49" s="285">
        <v>1712887.8461269916</v>
      </c>
      <c r="AE49" s="322">
        <v>89606.600921072066</v>
      </c>
      <c r="AF49" s="323">
        <v>5.2313174574553312E-2</v>
      </c>
      <c r="AG49" s="144"/>
      <c r="AH49" s="144"/>
      <c r="AI49" s="144"/>
    </row>
    <row r="50" spans="1:35" ht="15">
      <c r="A50" s="36">
        <v>33</v>
      </c>
      <c r="B50" s="50" t="s">
        <v>35</v>
      </c>
      <c r="C50" s="43">
        <v>2746070.756191167</v>
      </c>
      <c r="D50" s="105">
        <v>8194</v>
      </c>
      <c r="E50" s="105">
        <v>393</v>
      </c>
      <c r="F50" s="105">
        <v>842</v>
      </c>
      <c r="G50" s="105">
        <v>1844</v>
      </c>
      <c r="H50" s="105">
        <v>947.43200000000002</v>
      </c>
      <c r="I50" s="43">
        <v>335.13189604480925</v>
      </c>
      <c r="J50" s="43">
        <v>14663.196639999998</v>
      </c>
      <c r="K50" s="353">
        <v>187.27640524850571</v>
      </c>
      <c r="L50" s="267">
        <v>1647642.4537147002</v>
      </c>
      <c r="M50" s="146">
        <v>-218.88962137612751</v>
      </c>
      <c r="N50" s="146">
        <v>131.3337728256765</v>
      </c>
      <c r="O50" s="383">
        <v>1925772.9364159829</v>
      </c>
      <c r="P50" s="43">
        <v>3573415.3901306828</v>
      </c>
      <c r="Q50" s="257">
        <v>243.69961597477993</v>
      </c>
      <c r="R50" s="43">
        <v>1098428.3024764669</v>
      </c>
      <c r="S50" s="257">
        <v>74.910562099402284</v>
      </c>
      <c r="T50" s="390">
        <v>4671843.6926071495</v>
      </c>
      <c r="U50" s="278">
        <v>318.61017807418222</v>
      </c>
      <c r="V50" s="377">
        <v>8279644.0868323231</v>
      </c>
      <c r="W50" s="383">
        <v>233873.88560683641</v>
      </c>
      <c r="X50" s="282">
        <v>15.949720333753666</v>
      </c>
      <c r="Y50" s="403">
        <v>2159646.8220228194</v>
      </c>
      <c r="Z50" s="414">
        <v>4905717.578213986</v>
      </c>
      <c r="AA50" s="273">
        <v>334.55989840793586</v>
      </c>
      <c r="AB50" s="274">
        <v>598.69631171759659</v>
      </c>
      <c r="AC50" s="169"/>
      <c r="AD50" s="285">
        <v>4734266.6563955955</v>
      </c>
      <c r="AE50" s="322">
        <v>171450.92181839049</v>
      </c>
      <c r="AF50" s="323">
        <v>3.6214884851653695E-2</v>
      </c>
      <c r="AG50" s="144"/>
      <c r="AH50" s="144"/>
      <c r="AI50" s="144"/>
    </row>
    <row r="51" spans="1:35" ht="15">
      <c r="A51" s="36">
        <v>34</v>
      </c>
      <c r="B51" s="50" t="s">
        <v>36</v>
      </c>
      <c r="C51" s="43">
        <v>8365103.0375019992</v>
      </c>
      <c r="D51" s="105">
        <v>24838</v>
      </c>
      <c r="E51" s="105">
        <v>1202</v>
      </c>
      <c r="F51" s="105">
        <v>2227</v>
      </c>
      <c r="G51" s="105">
        <v>5584</v>
      </c>
      <c r="H51" s="105">
        <v>1872.3370000000002</v>
      </c>
      <c r="I51" s="43">
        <v>336.78649800716641</v>
      </c>
      <c r="J51" s="43">
        <v>41888.812239999999</v>
      </c>
      <c r="K51" s="353">
        <v>199.69778540328454</v>
      </c>
      <c r="L51" s="267">
        <v>5019061.8225011993</v>
      </c>
      <c r="M51" s="146">
        <v>-206.46824122134868</v>
      </c>
      <c r="N51" s="146">
        <v>123.8809447328092</v>
      </c>
      <c r="O51" s="383">
        <v>5189225.6340264613</v>
      </c>
      <c r="P51" s="43">
        <v>10208287.456527662</v>
      </c>
      <c r="Q51" s="257">
        <v>243.69961597477996</v>
      </c>
      <c r="R51" s="43">
        <v>3346041.2150007999</v>
      </c>
      <c r="S51" s="257">
        <v>79.879114161313822</v>
      </c>
      <c r="T51" s="390">
        <v>13554328.671528462</v>
      </c>
      <c r="U51" s="278">
        <v>323.57873013609378</v>
      </c>
      <c r="V51" s="377">
        <v>23132401.238700092</v>
      </c>
      <c r="W51" s="383">
        <v>653417.52669238253</v>
      </c>
      <c r="X51" s="282">
        <v>15.598855440174747</v>
      </c>
      <c r="Y51" s="403">
        <v>5842643.1607188433</v>
      </c>
      <c r="Z51" s="414">
        <v>14207746.198220845</v>
      </c>
      <c r="AA51" s="273">
        <v>339.17758557626854</v>
      </c>
      <c r="AB51" s="274">
        <v>572.01651494568182</v>
      </c>
      <c r="AC51" s="169"/>
      <c r="AD51" s="285">
        <v>14024805.229355253</v>
      </c>
      <c r="AE51" s="322">
        <v>182940.96886559203</v>
      </c>
      <c r="AF51" s="323">
        <v>1.304410049721616E-2</v>
      </c>
      <c r="AG51" s="144"/>
      <c r="AH51" s="144"/>
      <c r="AI51" s="144"/>
    </row>
    <row r="52" spans="1:35" ht="15">
      <c r="A52" s="36">
        <v>35</v>
      </c>
      <c r="B52" s="50" t="s">
        <v>37</v>
      </c>
      <c r="C52" s="43">
        <v>13915950.712688273</v>
      </c>
      <c r="D52" s="105">
        <v>22173</v>
      </c>
      <c r="E52" s="105">
        <v>1409</v>
      </c>
      <c r="F52" s="105">
        <v>2455</v>
      </c>
      <c r="G52" s="105">
        <v>4564</v>
      </c>
      <c r="H52" s="105">
        <v>887.60300000000007</v>
      </c>
      <c r="I52" s="43">
        <v>627.60793364399376</v>
      </c>
      <c r="J52" s="43">
        <v>38199.876560000004</v>
      </c>
      <c r="K52" s="353">
        <v>364.29308065513476</v>
      </c>
      <c r="L52" s="267">
        <v>8349570.4276129631</v>
      </c>
      <c r="M52" s="146">
        <v>-41.87294596949846</v>
      </c>
      <c r="N52" s="146">
        <v>25.123767581699074</v>
      </c>
      <c r="O52" s="383">
        <v>959724.82034303446</v>
      </c>
      <c r="P52" s="43">
        <v>9309295.2479559984</v>
      </c>
      <c r="Q52" s="257">
        <v>243.69961597477993</v>
      </c>
      <c r="R52" s="43">
        <v>5566380.2850753097</v>
      </c>
      <c r="S52" s="257">
        <v>145.71723226205393</v>
      </c>
      <c r="T52" s="390">
        <v>14875675.533031307</v>
      </c>
      <c r="U52" s="278">
        <v>389.4168482368338</v>
      </c>
      <c r="V52" s="377">
        <v>14807727.781829769</v>
      </c>
      <c r="W52" s="383">
        <v>418271.70311010053</v>
      </c>
      <c r="X52" s="282">
        <v>10.949556406370244</v>
      </c>
      <c r="Y52" s="403">
        <v>1377996.523453135</v>
      </c>
      <c r="Z52" s="414">
        <v>15293947.236141408</v>
      </c>
      <c r="AA52" s="273">
        <v>400.36640464320408</v>
      </c>
      <c r="AB52" s="274">
        <v>689.75543391247948</v>
      </c>
      <c r="AC52" s="169"/>
      <c r="AD52" s="285">
        <v>14487092.492722383</v>
      </c>
      <c r="AE52" s="322">
        <v>806854.74341902509</v>
      </c>
      <c r="AF52" s="323">
        <v>5.5694732661115465E-2</v>
      </c>
      <c r="AG52" s="144"/>
      <c r="AH52" s="144"/>
      <c r="AI52" s="144"/>
    </row>
    <row r="53" spans="1:35" ht="15">
      <c r="A53" s="36">
        <v>36</v>
      </c>
      <c r="B53" s="50" t="s">
        <v>38</v>
      </c>
      <c r="C53" s="43">
        <v>2170509.2908057328</v>
      </c>
      <c r="D53" s="105">
        <v>4354</v>
      </c>
      <c r="E53" s="105">
        <v>264</v>
      </c>
      <c r="F53" s="105">
        <v>446</v>
      </c>
      <c r="G53" s="105">
        <v>972</v>
      </c>
      <c r="H53" s="105">
        <v>674.9910000000001</v>
      </c>
      <c r="I53" s="43">
        <v>498.50925374500065</v>
      </c>
      <c r="J53" s="43">
        <v>8170.98632</v>
      </c>
      <c r="K53" s="353">
        <v>265.6361430312287</v>
      </c>
      <c r="L53" s="267">
        <v>1302305.5744834396</v>
      </c>
      <c r="M53" s="146">
        <v>-140.52988359340452</v>
      </c>
      <c r="N53" s="146">
        <v>84.317930156042706</v>
      </c>
      <c r="O53" s="383">
        <v>688960.65383574041</v>
      </c>
      <c r="P53" s="43">
        <v>1991266.22831918</v>
      </c>
      <c r="Q53" s="257">
        <v>243.6996159747799</v>
      </c>
      <c r="R53" s="43">
        <v>868203.71632229316</v>
      </c>
      <c r="S53" s="257">
        <v>106.25445721249147</v>
      </c>
      <c r="T53" s="390">
        <v>2859469.9446414732</v>
      </c>
      <c r="U53" s="278">
        <v>349.95407318727138</v>
      </c>
      <c r="V53" s="377">
        <v>3973510.1452294574</v>
      </c>
      <c r="W53" s="383">
        <v>112239.15513964267</v>
      </c>
      <c r="X53" s="282">
        <v>13.736304375509304</v>
      </c>
      <c r="Y53" s="403">
        <v>801199.80897538306</v>
      </c>
      <c r="Z53" s="414">
        <v>2971709.099781116</v>
      </c>
      <c r="AA53" s="273">
        <v>363.69037756278072</v>
      </c>
      <c r="AB53" s="274">
        <v>682.52390899887826</v>
      </c>
      <c r="AC53" s="169"/>
      <c r="AD53" s="285">
        <v>2790846.1360329026</v>
      </c>
      <c r="AE53" s="322">
        <v>180862.96374821337</v>
      </c>
      <c r="AF53" s="323">
        <v>6.4805781090212289E-2</v>
      </c>
      <c r="AG53" s="144"/>
      <c r="AH53" s="144"/>
      <c r="AI53" s="144"/>
    </row>
    <row r="54" spans="1:35" ht="15">
      <c r="A54" s="36">
        <v>37</v>
      </c>
      <c r="B54" s="50" t="s">
        <v>39</v>
      </c>
      <c r="C54" s="43">
        <v>1540326.9421384064</v>
      </c>
      <c r="D54" s="105">
        <v>3005</v>
      </c>
      <c r="E54" s="105">
        <v>166</v>
      </c>
      <c r="F54" s="105">
        <v>306</v>
      </c>
      <c r="G54" s="105">
        <v>690</v>
      </c>
      <c r="H54" s="105">
        <v>320.07299999999998</v>
      </c>
      <c r="I54" s="43">
        <v>512.58800071161613</v>
      </c>
      <c r="J54" s="43">
        <v>5388.11096</v>
      </c>
      <c r="K54" s="353">
        <v>285.87513389635291</v>
      </c>
      <c r="L54" s="267">
        <v>924196.16528304387</v>
      </c>
      <c r="M54" s="146">
        <v>-120.29089272828031</v>
      </c>
      <c r="N54" s="146">
        <v>72.174535636968187</v>
      </c>
      <c r="O54" s="383">
        <v>388884.40649845888</v>
      </c>
      <c r="P54" s="43">
        <v>1313080.5717815028</v>
      </c>
      <c r="Q54" s="257">
        <v>243.69961597477993</v>
      </c>
      <c r="R54" s="43">
        <v>616130.77685536258</v>
      </c>
      <c r="S54" s="257">
        <v>114.35005355854115</v>
      </c>
      <c r="T54" s="390">
        <v>1929211.3486368654</v>
      </c>
      <c r="U54" s="278">
        <v>358.04966953332109</v>
      </c>
      <c r="V54" s="377">
        <v>2511161.7234005942</v>
      </c>
      <c r="W54" s="383">
        <v>70932.414905717014</v>
      </c>
      <c r="X54" s="282">
        <v>13.164616584977866</v>
      </c>
      <c r="Y54" s="403">
        <v>459816.82140417589</v>
      </c>
      <c r="Z54" s="414">
        <v>2000143.7635425823</v>
      </c>
      <c r="AA54" s="273">
        <v>371.2142861182989</v>
      </c>
      <c r="AB54" s="274">
        <v>665.60524577124204</v>
      </c>
      <c r="AC54" s="169"/>
      <c r="AD54" s="285">
        <v>1919857.3287273389</v>
      </c>
      <c r="AE54" s="322">
        <v>80286.434815243352</v>
      </c>
      <c r="AF54" s="323">
        <v>4.1818958947571705E-2</v>
      </c>
      <c r="AG54" s="144"/>
      <c r="AH54" s="144"/>
      <c r="AI54" s="144"/>
    </row>
    <row r="55" spans="1:35" ht="15">
      <c r="A55" s="36">
        <v>38</v>
      </c>
      <c r="B55" s="50" t="s">
        <v>40</v>
      </c>
      <c r="C55" s="43">
        <v>5266404.8404713292</v>
      </c>
      <c r="D55" s="105">
        <v>7642</v>
      </c>
      <c r="E55" s="105">
        <v>409</v>
      </c>
      <c r="F55" s="105">
        <v>758</v>
      </c>
      <c r="G55" s="105">
        <v>1844</v>
      </c>
      <c r="H55" s="105">
        <v>395.76499999999999</v>
      </c>
      <c r="I55" s="43">
        <v>689.13960226005349</v>
      </c>
      <c r="J55" s="43">
        <v>13036.262799999999</v>
      </c>
      <c r="K55" s="353">
        <v>403.98118090035206</v>
      </c>
      <c r="L55" s="267">
        <v>3159842.9042827976</v>
      </c>
      <c r="M55" s="146">
        <v>-2.1848457242811605</v>
      </c>
      <c r="N55" s="146">
        <v>1.3109074345686962</v>
      </c>
      <c r="O55" s="383">
        <v>17089.333823511326</v>
      </c>
      <c r="P55" s="43">
        <v>3176932.238106309</v>
      </c>
      <c r="Q55" s="257">
        <v>243.69961597477993</v>
      </c>
      <c r="R55" s="43">
        <v>2106561.9361885316</v>
      </c>
      <c r="S55" s="257">
        <v>161.59247236014082</v>
      </c>
      <c r="T55" s="390">
        <v>5283494.1742948405</v>
      </c>
      <c r="U55" s="278">
        <v>405.29208833492072</v>
      </c>
      <c r="V55" s="377">
        <v>4535967.710369329</v>
      </c>
      <c r="W55" s="383">
        <v>128126.81104231915</v>
      </c>
      <c r="X55" s="282">
        <v>9.828492491139345</v>
      </c>
      <c r="Y55" s="403">
        <v>145216.14486583049</v>
      </c>
      <c r="Z55" s="414">
        <v>5411620.9853371596</v>
      </c>
      <c r="AA55" s="273">
        <v>415.12058082606006</v>
      </c>
      <c r="AB55" s="274">
        <v>708.14197662093159</v>
      </c>
      <c r="AC55" s="169"/>
      <c r="AD55" s="285">
        <v>5013656.4933575643</v>
      </c>
      <c r="AE55" s="322">
        <v>397964.49197959527</v>
      </c>
      <c r="AF55" s="323">
        <v>7.937609856336314E-2</v>
      </c>
      <c r="AG55" s="144"/>
      <c r="AH55" s="144"/>
      <c r="AI55" s="144"/>
    </row>
    <row r="56" spans="1:35" ht="15">
      <c r="A56" s="36">
        <v>39</v>
      </c>
      <c r="B56" s="50" t="s">
        <v>41</v>
      </c>
      <c r="C56" s="43">
        <v>1535271.2625194809</v>
      </c>
      <c r="D56" s="105">
        <v>3243</v>
      </c>
      <c r="E56" s="105">
        <v>169</v>
      </c>
      <c r="F56" s="105">
        <v>300</v>
      </c>
      <c r="G56" s="105">
        <v>817</v>
      </c>
      <c r="H56" s="105">
        <v>377.68699999999995</v>
      </c>
      <c r="I56" s="43">
        <v>473.41081175438819</v>
      </c>
      <c r="J56" s="43">
        <v>5795.1242400000001</v>
      </c>
      <c r="K56" s="353">
        <v>264.92465026418154</v>
      </c>
      <c r="L56" s="267">
        <v>921162.75751168851</v>
      </c>
      <c r="M56" s="146">
        <v>-141.24137636045168</v>
      </c>
      <c r="N56" s="146">
        <v>84.744825816271003</v>
      </c>
      <c r="O56" s="383">
        <v>491106.79430244991</v>
      </c>
      <c r="P56" s="43">
        <v>1412269.5518141384</v>
      </c>
      <c r="Q56" s="257">
        <v>243.69961597477993</v>
      </c>
      <c r="R56" s="43">
        <v>614108.50500779238</v>
      </c>
      <c r="S56" s="257">
        <v>105.96986010567262</v>
      </c>
      <c r="T56" s="390">
        <v>2026378.0568219307</v>
      </c>
      <c r="U56" s="278">
        <v>349.66947608045251</v>
      </c>
      <c r="V56" s="377">
        <v>2822263.3814497511</v>
      </c>
      <c r="W56" s="383">
        <v>79720.057565671261</v>
      </c>
      <c r="X56" s="282">
        <v>13.75640180678357</v>
      </c>
      <c r="Y56" s="403">
        <v>570826.85186812119</v>
      </c>
      <c r="Z56" s="414">
        <v>2106098.1143876021</v>
      </c>
      <c r="AA56" s="273">
        <v>363.42587788723614</v>
      </c>
      <c r="AB56" s="274">
        <v>649.42895910811046</v>
      </c>
      <c r="AC56" s="169"/>
      <c r="AD56" s="285">
        <v>1944826.6446505534</v>
      </c>
      <c r="AE56" s="322">
        <v>161271.46973704873</v>
      </c>
      <c r="AF56" s="323">
        <v>8.2923313592315528E-2</v>
      </c>
      <c r="AG56" s="144"/>
      <c r="AH56" s="144"/>
      <c r="AI56" s="144"/>
    </row>
    <row r="57" spans="1:35" ht="15">
      <c r="A57" s="36">
        <v>40</v>
      </c>
      <c r="B57" s="50" t="s">
        <v>42</v>
      </c>
      <c r="C57" s="43">
        <v>11306599.218865084</v>
      </c>
      <c r="D57" s="105">
        <v>8357</v>
      </c>
      <c r="E57" s="105">
        <v>732</v>
      </c>
      <c r="F57" s="105">
        <v>1196</v>
      </c>
      <c r="G57" s="105">
        <v>1130</v>
      </c>
      <c r="H57" s="105">
        <v>152.43899999999999</v>
      </c>
      <c r="I57" s="43">
        <v>1352.9495295997467</v>
      </c>
      <c r="J57" s="43">
        <v>15036.74728</v>
      </c>
      <c r="K57" s="356">
        <v>751.93118620166661</v>
      </c>
      <c r="L57" s="267">
        <v>6783959.5313190501</v>
      </c>
      <c r="M57" s="146">
        <v>345.76515957703339</v>
      </c>
      <c r="N57" s="146">
        <v>-207.45909574622002</v>
      </c>
      <c r="O57" s="383">
        <v>-3119509.9936732333</v>
      </c>
      <c r="P57" s="43">
        <v>3664449.5376458168</v>
      </c>
      <c r="Q57" s="257">
        <v>243.69961597477996</v>
      </c>
      <c r="R57" s="43">
        <v>4522639.6875460334</v>
      </c>
      <c r="S57" s="257">
        <v>300.77247448066663</v>
      </c>
      <c r="T57" s="390">
        <v>8187089.2251918502</v>
      </c>
      <c r="U57" s="278">
        <v>544.47209045544662</v>
      </c>
      <c r="V57" s="377">
        <v>0</v>
      </c>
      <c r="W57" s="383">
        <v>0</v>
      </c>
      <c r="X57" s="282">
        <v>0</v>
      </c>
      <c r="Y57" s="403">
        <v>-3119509.9936732333</v>
      </c>
      <c r="Z57" s="414">
        <v>8187089.2251918502</v>
      </c>
      <c r="AA57" s="273">
        <v>544.47209045544662</v>
      </c>
      <c r="AB57" s="274">
        <v>979.66844862891594</v>
      </c>
      <c r="AC57" s="169"/>
      <c r="AD57" s="285">
        <v>8045828.0697274413</v>
      </c>
      <c r="AE57" s="322">
        <v>141261.15546440892</v>
      </c>
      <c r="AF57" s="323">
        <v>1.755706861247841E-2</v>
      </c>
      <c r="AG57" s="144"/>
      <c r="AH57" s="144"/>
      <c r="AI57" s="144"/>
    </row>
    <row r="58" spans="1:35" ht="15">
      <c r="A58" s="36">
        <v>41</v>
      </c>
      <c r="B58" s="50" t="s">
        <v>43</v>
      </c>
      <c r="C58" s="43">
        <v>5483793.2928383751</v>
      </c>
      <c r="D58" s="105">
        <v>9528</v>
      </c>
      <c r="E58" s="105">
        <v>624</v>
      </c>
      <c r="F58" s="105">
        <v>1062</v>
      </c>
      <c r="G58" s="105">
        <v>2087</v>
      </c>
      <c r="H58" s="105">
        <v>489.84300000000002</v>
      </c>
      <c r="I58" s="43">
        <v>575.54505592342309</v>
      </c>
      <c r="J58" s="43">
        <v>16739.22136</v>
      </c>
      <c r="K58" s="353">
        <v>327.60145617898536</v>
      </c>
      <c r="L58" s="267">
        <v>3290275.9757030248</v>
      </c>
      <c r="M58" s="146">
        <v>-78.56457044564786</v>
      </c>
      <c r="N58" s="146">
        <v>47.138742267388714</v>
      </c>
      <c r="O58" s="383">
        <v>789065.84144580795</v>
      </c>
      <c r="P58" s="43">
        <v>4079341.8171488326</v>
      </c>
      <c r="Q58" s="257">
        <v>243.69961597477987</v>
      </c>
      <c r="R58" s="43">
        <v>2193517.3171353503</v>
      </c>
      <c r="S58" s="257">
        <v>131.04058247159415</v>
      </c>
      <c r="T58" s="390">
        <v>6272859.1342841834</v>
      </c>
      <c r="U58" s="278">
        <v>374.74019844637405</v>
      </c>
      <c r="V58" s="377">
        <v>7102949.2804786991</v>
      </c>
      <c r="W58" s="383">
        <v>200635.96092684055</v>
      </c>
      <c r="X58" s="282">
        <v>11.985979312411731</v>
      </c>
      <c r="Y58" s="403">
        <v>989701.8023726485</v>
      </c>
      <c r="Z58" s="414">
        <v>6473495.0952110235</v>
      </c>
      <c r="AA58" s="273">
        <v>386.72617775878575</v>
      </c>
      <c r="AB58" s="274">
        <v>679.41804105909148</v>
      </c>
      <c r="AC58" s="169"/>
      <c r="AD58" s="285">
        <v>6098030.6072932472</v>
      </c>
      <c r="AE58" s="322">
        <v>375464.48791777622</v>
      </c>
      <c r="AF58" s="323">
        <v>6.1571433811552279E-2</v>
      </c>
      <c r="AG58" s="144"/>
      <c r="AH58" s="144"/>
      <c r="AI58" s="144"/>
    </row>
    <row r="59" spans="1:35" ht="15">
      <c r="A59" s="36">
        <v>42</v>
      </c>
      <c r="B59" s="50" t="s">
        <v>44</v>
      </c>
      <c r="C59" s="43">
        <v>11142385.281702716</v>
      </c>
      <c r="D59" s="105">
        <v>22916</v>
      </c>
      <c r="E59" s="105">
        <v>1369</v>
      </c>
      <c r="F59" s="105">
        <v>2384</v>
      </c>
      <c r="G59" s="105">
        <v>4779</v>
      </c>
      <c r="H59" s="105">
        <v>1870.375</v>
      </c>
      <c r="I59" s="43">
        <v>486.2273207236305</v>
      </c>
      <c r="J59" s="43">
        <v>40270.729999999996</v>
      </c>
      <c r="K59" s="353">
        <v>276.68694562285606</v>
      </c>
      <c r="L59" s="267">
        <v>6685431.1690216297</v>
      </c>
      <c r="M59" s="146">
        <v>-129.47908100177716</v>
      </c>
      <c r="N59" s="146">
        <v>77.687448601066293</v>
      </c>
      <c r="O59" s="383">
        <v>3128530.2670024182</v>
      </c>
      <c r="P59" s="43">
        <v>9813961.4360240474</v>
      </c>
      <c r="Q59" s="257">
        <v>243.6996159747799</v>
      </c>
      <c r="R59" s="43">
        <v>4456954.1126810862</v>
      </c>
      <c r="S59" s="257">
        <v>110.67477824914241</v>
      </c>
      <c r="T59" s="390">
        <v>14270915.548705135</v>
      </c>
      <c r="U59" s="278">
        <v>354.37439422392237</v>
      </c>
      <c r="V59" s="377">
        <v>19138432.49640432</v>
      </c>
      <c r="W59" s="383">
        <v>540600.4805782265</v>
      </c>
      <c r="X59" s="282">
        <v>13.424153984251753</v>
      </c>
      <c r="Y59" s="403">
        <v>3669130.7475806447</v>
      </c>
      <c r="Z59" s="414">
        <v>14811516.029283362</v>
      </c>
      <c r="AA59" s="273">
        <v>367.79854820817411</v>
      </c>
      <c r="AB59" s="274">
        <v>646.33950206333395</v>
      </c>
      <c r="AC59" s="169"/>
      <c r="AD59" s="285">
        <v>14007837.559123503</v>
      </c>
      <c r="AE59" s="322">
        <v>803678.47015985847</v>
      </c>
      <c r="AF59" s="323">
        <v>5.7373485862306506E-2</v>
      </c>
      <c r="AG59" s="144"/>
      <c r="AH59" s="144"/>
      <c r="AI59" s="144"/>
    </row>
    <row r="60" spans="1:35" ht="15">
      <c r="A60" s="36">
        <v>43</v>
      </c>
      <c r="B60" s="50" t="s">
        <v>45</v>
      </c>
      <c r="C60" s="43">
        <v>5892305.8797563789</v>
      </c>
      <c r="D60" s="105">
        <v>9272</v>
      </c>
      <c r="E60" s="105">
        <v>653</v>
      </c>
      <c r="F60" s="105">
        <v>1145</v>
      </c>
      <c r="G60" s="105">
        <v>1686</v>
      </c>
      <c r="H60" s="105">
        <v>311.351</v>
      </c>
      <c r="I60" s="43">
        <v>635.4945944517234</v>
      </c>
      <c r="J60" s="43">
        <v>16253.613520000001</v>
      </c>
      <c r="K60" s="353">
        <v>362.52282438646165</v>
      </c>
      <c r="L60" s="267">
        <v>3535383.5278538275</v>
      </c>
      <c r="M60" s="146">
        <v>-43.643202238171568</v>
      </c>
      <c r="N60" s="146">
        <v>26.18592134290294</v>
      </c>
      <c r="O60" s="383">
        <v>425615.8451726638</v>
      </c>
      <c r="P60" s="43">
        <v>3960999.3730264911</v>
      </c>
      <c r="Q60" s="257">
        <v>243.69961597477993</v>
      </c>
      <c r="R60" s="43">
        <v>2356922.3519025515</v>
      </c>
      <c r="S60" s="257">
        <v>145.00912975458465</v>
      </c>
      <c r="T60" s="390">
        <v>6317921.7249290422</v>
      </c>
      <c r="U60" s="278">
        <v>388.70874572936452</v>
      </c>
      <c r="V60" s="377">
        <v>6329293.0144006675</v>
      </c>
      <c r="W60" s="383">
        <v>178782.60646206303</v>
      </c>
      <c r="X60" s="282">
        <v>10.999560574149976</v>
      </c>
      <c r="Y60" s="403">
        <v>604398.45163472684</v>
      </c>
      <c r="Z60" s="414">
        <v>6496704.3313911054</v>
      </c>
      <c r="AA60" s="273">
        <v>399.70830630351452</v>
      </c>
      <c r="AB60" s="274">
        <v>700.6799322035273</v>
      </c>
      <c r="AC60" s="169"/>
      <c r="AD60" s="285">
        <v>6081467.4144192412</v>
      </c>
      <c r="AE60" s="322">
        <v>415236.91697186418</v>
      </c>
      <c r="AF60" s="323">
        <v>6.8279066329835381E-2</v>
      </c>
      <c r="AG60" s="144"/>
      <c r="AH60" s="144"/>
      <c r="AI60" s="144"/>
    </row>
    <row r="61" spans="1:35" ht="15">
      <c r="A61" s="36">
        <v>44</v>
      </c>
      <c r="B61" s="50" t="s">
        <v>46</v>
      </c>
      <c r="C61" s="43">
        <v>9664697.7796904929</v>
      </c>
      <c r="D61" s="105">
        <v>9632</v>
      </c>
      <c r="E61" s="105">
        <v>958</v>
      </c>
      <c r="F61" s="105">
        <v>1273</v>
      </c>
      <c r="G61" s="105">
        <v>1629</v>
      </c>
      <c r="H61" s="105">
        <v>130.679</v>
      </c>
      <c r="I61" s="43">
        <v>1003.3947030409565</v>
      </c>
      <c r="J61" s="43">
        <v>17427.792079999999</v>
      </c>
      <c r="K61" s="353">
        <v>554.55663777292966</v>
      </c>
      <c r="L61" s="267">
        <v>5798818.6678142957</v>
      </c>
      <c r="M61" s="146">
        <v>148.39061114829644</v>
      </c>
      <c r="N61" s="146">
        <v>-89.034366688977869</v>
      </c>
      <c r="O61" s="383">
        <v>-1551672.4306299842</v>
      </c>
      <c r="P61" s="43">
        <v>4247146.2371843113</v>
      </c>
      <c r="Q61" s="257">
        <v>243.69961597477996</v>
      </c>
      <c r="R61" s="43">
        <v>3865879.1118761972</v>
      </c>
      <c r="S61" s="257">
        <v>221.82265510917188</v>
      </c>
      <c r="T61" s="390">
        <v>8113025.3490605084</v>
      </c>
      <c r="U61" s="278">
        <v>465.52227108395181</v>
      </c>
      <c r="V61" s="377">
        <v>3439802.5918999179</v>
      </c>
      <c r="W61" s="383">
        <v>97163.596581104212</v>
      </c>
      <c r="X61" s="282">
        <v>5.5752097646728531</v>
      </c>
      <c r="Y61" s="403">
        <v>-1454508.83404888</v>
      </c>
      <c r="Z61" s="414">
        <v>8210188.9456416126</v>
      </c>
      <c r="AA61" s="273">
        <v>471.09748084862468</v>
      </c>
      <c r="AB61" s="274">
        <v>852.38672608405443</v>
      </c>
      <c r="AC61" s="169"/>
      <c r="AD61" s="285">
        <v>7567294.5820777081</v>
      </c>
      <c r="AE61" s="322">
        <v>642894.36356390454</v>
      </c>
      <c r="AF61" s="323">
        <v>8.4956962701905114E-2</v>
      </c>
      <c r="AG61" s="144"/>
      <c r="AH61" s="144"/>
      <c r="AI61" s="144"/>
    </row>
    <row r="62" spans="1:35" ht="15">
      <c r="A62" s="36">
        <v>45</v>
      </c>
      <c r="B62" s="50" t="s">
        <v>47</v>
      </c>
      <c r="C62" s="43">
        <v>5537092.4809474554</v>
      </c>
      <c r="D62" s="105">
        <v>8251</v>
      </c>
      <c r="E62" s="105">
        <v>617</v>
      </c>
      <c r="F62" s="105">
        <v>892</v>
      </c>
      <c r="G62" s="105">
        <v>1585</v>
      </c>
      <c r="H62" s="105">
        <v>111.935</v>
      </c>
      <c r="I62" s="43">
        <v>671.08138176553814</v>
      </c>
      <c r="J62" s="43">
        <v>13945.7412</v>
      </c>
      <c r="K62" s="353">
        <v>397.04540630278262</v>
      </c>
      <c r="L62" s="267">
        <v>3322255.4885684731</v>
      </c>
      <c r="M62" s="146">
        <v>-9.1206203218505948</v>
      </c>
      <c r="N62" s="146">
        <v>5.4723721931103571</v>
      </c>
      <c r="O62" s="383">
        <v>76316.286355193472</v>
      </c>
      <c r="P62" s="43">
        <v>3398571.7749236664</v>
      </c>
      <c r="Q62" s="257">
        <v>243.6996159747799</v>
      </c>
      <c r="R62" s="43">
        <v>2214836.9923789822</v>
      </c>
      <c r="S62" s="257">
        <v>158.81816252111307</v>
      </c>
      <c r="T62" s="390">
        <v>5613408.7673026491</v>
      </c>
      <c r="U62" s="278">
        <v>402.51777849589297</v>
      </c>
      <c r="V62" s="377">
        <v>4949145.2420299985</v>
      </c>
      <c r="W62" s="383">
        <v>139797.77585209906</v>
      </c>
      <c r="X62" s="282">
        <v>10.024406293449577</v>
      </c>
      <c r="Y62" s="403">
        <v>216114.06220729253</v>
      </c>
      <c r="Z62" s="414">
        <v>5753206.5431547482</v>
      </c>
      <c r="AA62" s="273">
        <v>412.54218478934257</v>
      </c>
      <c r="AB62" s="274">
        <v>697.27385082471801</v>
      </c>
      <c r="AC62" s="169"/>
      <c r="AD62" s="285">
        <v>5350164.530707214</v>
      </c>
      <c r="AE62" s="322">
        <v>403042.01244753413</v>
      </c>
      <c r="AF62" s="323">
        <v>7.5332638862651624E-2</v>
      </c>
      <c r="AG62" s="144"/>
      <c r="AH62" s="144"/>
      <c r="AI62" s="144"/>
    </row>
    <row r="63" spans="1:35" ht="15">
      <c r="A63" s="36">
        <v>46</v>
      </c>
      <c r="B63" s="50" t="s">
        <v>48</v>
      </c>
      <c r="C63" s="43">
        <v>3078942.3179737167</v>
      </c>
      <c r="D63" s="105">
        <v>8027</v>
      </c>
      <c r="E63" s="105">
        <v>383</v>
      </c>
      <c r="F63" s="105">
        <v>771</v>
      </c>
      <c r="G63" s="105">
        <v>1894</v>
      </c>
      <c r="H63" s="105">
        <v>646.27199999999993</v>
      </c>
      <c r="I63" s="43">
        <v>383.57323009514346</v>
      </c>
      <c r="J63" s="43">
        <v>13820.57344</v>
      </c>
      <c r="K63" s="353">
        <v>222.77963583352707</v>
      </c>
      <c r="L63" s="267">
        <v>1847365.3907842299</v>
      </c>
      <c r="M63" s="146">
        <v>-183.38639079110615</v>
      </c>
      <c r="N63" s="146">
        <v>110.03183447466368</v>
      </c>
      <c r="O63" s="383">
        <v>1520703.0490950132</v>
      </c>
      <c r="P63" s="43">
        <v>3368068.4398792433</v>
      </c>
      <c r="Q63" s="257">
        <v>243.69961597477993</v>
      </c>
      <c r="R63" s="43">
        <v>1231576.9271894868</v>
      </c>
      <c r="S63" s="257">
        <v>89.111854333410847</v>
      </c>
      <c r="T63" s="390">
        <v>4599645.3670687303</v>
      </c>
      <c r="U63" s="278">
        <v>332.81147030819079</v>
      </c>
      <c r="V63" s="377">
        <v>7313177.862752731</v>
      </c>
      <c r="W63" s="383">
        <v>206574.25669008933</v>
      </c>
      <c r="X63" s="282">
        <v>14.946865814714656</v>
      </c>
      <c r="Y63" s="403">
        <v>1727277.3057851025</v>
      </c>
      <c r="Z63" s="414">
        <v>4806219.6237588199</v>
      </c>
      <c r="AA63" s="273">
        <v>347.75833612290546</v>
      </c>
      <c r="AB63" s="274">
        <v>598.75664927853745</v>
      </c>
      <c r="AC63" s="169"/>
      <c r="AD63" s="285">
        <v>4634288.6391038243</v>
      </c>
      <c r="AE63" s="322">
        <v>171930.98465499561</v>
      </c>
      <c r="AF63" s="323">
        <v>3.7099757491204421E-2</v>
      </c>
      <c r="AG63" s="144"/>
      <c r="AH63" s="144"/>
      <c r="AI63" s="144"/>
    </row>
    <row r="64" spans="1:35" ht="15">
      <c r="A64" s="36">
        <v>47</v>
      </c>
      <c r="B64" s="50" t="s">
        <v>49</v>
      </c>
      <c r="C64" s="43">
        <v>2978839.9597025542</v>
      </c>
      <c r="D64" s="105">
        <v>6037</v>
      </c>
      <c r="E64" s="105">
        <v>333</v>
      </c>
      <c r="F64" s="105">
        <v>637</v>
      </c>
      <c r="G64" s="105">
        <v>1290</v>
      </c>
      <c r="H64" s="105">
        <v>683.69</v>
      </c>
      <c r="I64" s="43">
        <v>493.43050516855294</v>
      </c>
      <c r="J64" s="43">
        <v>10886.648800000001</v>
      </c>
      <c r="K64" s="353">
        <v>273.62322551477496</v>
      </c>
      <c r="L64" s="267">
        <v>1787303.9758215325</v>
      </c>
      <c r="M64" s="146">
        <v>-132.54280110985826</v>
      </c>
      <c r="N64" s="146">
        <v>79.525680665914948</v>
      </c>
      <c r="O64" s="383">
        <v>865768.15599076624</v>
      </c>
      <c r="P64" s="43">
        <v>2653072.1318122987</v>
      </c>
      <c r="Q64" s="257">
        <v>243.6996159747799</v>
      </c>
      <c r="R64" s="43">
        <v>1191535.9838810216</v>
      </c>
      <c r="S64" s="257">
        <v>109.44929020590997</v>
      </c>
      <c r="T64" s="390">
        <v>3844608.1156933205</v>
      </c>
      <c r="U64" s="278">
        <v>353.14890618068989</v>
      </c>
      <c r="V64" s="377">
        <v>5207170.7862423966</v>
      </c>
      <c r="W64" s="383">
        <v>147086.18535109475</v>
      </c>
      <c r="X64" s="282">
        <v>13.510694434369441</v>
      </c>
      <c r="Y64" s="403">
        <v>1012854.3413418611</v>
      </c>
      <c r="Z64" s="414">
        <v>3991694.3010444152</v>
      </c>
      <c r="AA64" s="273">
        <v>366.65960061505933</v>
      </c>
      <c r="AB64" s="274">
        <v>661.20495296412378</v>
      </c>
      <c r="AC64" s="169"/>
      <c r="AD64" s="285">
        <v>3738221.9753191075</v>
      </c>
      <c r="AE64" s="322">
        <v>253472.32572530769</v>
      </c>
      <c r="AF64" s="323">
        <v>6.7805584419226683E-2</v>
      </c>
      <c r="AG64" s="144"/>
      <c r="AH64" s="144"/>
      <c r="AI64" s="144"/>
    </row>
    <row r="65" spans="1:35" ht="15">
      <c r="A65" s="36">
        <v>48</v>
      </c>
      <c r="B65" s="50" t="s">
        <v>50</v>
      </c>
      <c r="C65" s="43">
        <v>1072787.7966690224</v>
      </c>
      <c r="D65" s="105">
        <v>2429</v>
      </c>
      <c r="E65" s="105">
        <v>142</v>
      </c>
      <c r="F65" s="105">
        <v>257</v>
      </c>
      <c r="G65" s="105">
        <v>545</v>
      </c>
      <c r="H65" s="105">
        <v>249.80200000000002</v>
      </c>
      <c r="I65" s="43">
        <v>441.65821188514713</v>
      </c>
      <c r="J65" s="43">
        <v>4382.0990400000001</v>
      </c>
      <c r="K65" s="353">
        <v>244.81139902968107</v>
      </c>
      <c r="L65" s="267">
        <v>643672.67800141347</v>
      </c>
      <c r="M65" s="146">
        <v>-161.35462759495215</v>
      </c>
      <c r="N65" s="146">
        <v>96.812776556971286</v>
      </c>
      <c r="O65" s="383">
        <v>424243.17521003837</v>
      </c>
      <c r="P65" s="43">
        <v>1067915.8532114518</v>
      </c>
      <c r="Q65" s="257">
        <v>243.69961597477993</v>
      </c>
      <c r="R65" s="43">
        <v>429115.118667609</v>
      </c>
      <c r="S65" s="257">
        <v>97.924559611872439</v>
      </c>
      <c r="T65" s="390">
        <v>1497030.9718790608</v>
      </c>
      <c r="U65" s="278">
        <v>341.62417558665237</v>
      </c>
      <c r="V65" s="377">
        <v>2222249.1325313621</v>
      </c>
      <c r="W65" s="383">
        <v>62771.543554400683</v>
      </c>
      <c r="X65" s="282">
        <v>14.324537848510307</v>
      </c>
      <c r="Y65" s="403">
        <v>487014.71876443905</v>
      </c>
      <c r="Z65" s="414">
        <v>1559802.5154334616</v>
      </c>
      <c r="AA65" s="273">
        <v>355.94871343516269</v>
      </c>
      <c r="AB65" s="274">
        <v>642.15830194872854</v>
      </c>
      <c r="AC65" s="169"/>
      <c r="AD65" s="285">
        <v>1497054.9244789553</v>
      </c>
      <c r="AE65" s="322">
        <v>62747.590954506304</v>
      </c>
      <c r="AF65" s="323">
        <v>4.1914020607056512E-2</v>
      </c>
      <c r="AG65" s="144"/>
      <c r="AH65" s="144"/>
      <c r="AI65" s="144"/>
    </row>
    <row r="66" spans="1:35" ht="15">
      <c r="A66" s="36">
        <v>49</v>
      </c>
      <c r="B66" s="50" t="s">
        <v>51</v>
      </c>
      <c r="C66" s="43">
        <v>1559359.8308212941</v>
      </c>
      <c r="D66" s="105">
        <v>2553</v>
      </c>
      <c r="E66" s="105">
        <v>181</v>
      </c>
      <c r="F66" s="105">
        <v>268</v>
      </c>
      <c r="G66" s="105">
        <v>513</v>
      </c>
      <c r="H66" s="105">
        <v>209.19099999999997</v>
      </c>
      <c r="I66" s="43">
        <v>610.79507670242617</v>
      </c>
      <c r="J66" s="43">
        <v>4547.8103200000005</v>
      </c>
      <c r="K66" s="353">
        <v>342.88145747056882</v>
      </c>
      <c r="L66" s="267">
        <v>935615.89849277644</v>
      </c>
      <c r="M66" s="146">
        <v>-63.2845691540644</v>
      </c>
      <c r="N66" s="146">
        <v>37.970741492438641</v>
      </c>
      <c r="O66" s="383">
        <v>172683.73001736467</v>
      </c>
      <c r="P66" s="43">
        <v>1108299.628510141</v>
      </c>
      <c r="Q66" s="257">
        <v>243.6996159747799</v>
      </c>
      <c r="R66" s="43">
        <v>623743.93232851767</v>
      </c>
      <c r="S66" s="257">
        <v>137.15258298822752</v>
      </c>
      <c r="T66" s="390">
        <v>1732043.5608386588</v>
      </c>
      <c r="U66" s="278">
        <v>380.85219896300748</v>
      </c>
      <c r="V66" s="377">
        <v>1860280.5777164872</v>
      </c>
      <c r="W66" s="383">
        <v>52547.071162323045</v>
      </c>
      <c r="X66" s="282">
        <v>11.554367369112931</v>
      </c>
      <c r="Y66" s="403">
        <v>225230.80117968773</v>
      </c>
      <c r="Z66" s="414">
        <v>1784590.6320009818</v>
      </c>
      <c r="AA66" s="273">
        <v>392.40656633212041</v>
      </c>
      <c r="AB66" s="274">
        <v>699.01709048217072</v>
      </c>
      <c r="AC66" s="169"/>
      <c r="AD66" s="285">
        <v>1639949.4507606761</v>
      </c>
      <c r="AE66" s="322">
        <v>144641.18124030577</v>
      </c>
      <c r="AF66" s="323">
        <v>8.8198560738085741E-2</v>
      </c>
      <c r="AG66" s="144"/>
      <c r="AH66" s="144"/>
      <c r="AI66" s="144"/>
    </row>
    <row r="67" spans="1:35" ht="15">
      <c r="A67" s="36">
        <v>50</v>
      </c>
      <c r="B67" s="50" t="s">
        <v>52</v>
      </c>
      <c r="C67" s="43">
        <v>2101919.7041484094</v>
      </c>
      <c r="D67" s="105">
        <v>5069</v>
      </c>
      <c r="E67" s="105">
        <v>282</v>
      </c>
      <c r="F67" s="105">
        <v>466</v>
      </c>
      <c r="G67" s="105">
        <v>1141</v>
      </c>
      <c r="H67" s="105">
        <v>904.11500000000001</v>
      </c>
      <c r="I67" s="43">
        <v>414.6616106033556</v>
      </c>
      <c r="J67" s="43">
        <v>9466.6347999999998</v>
      </c>
      <c r="K67" s="353">
        <v>222.03451897694515</v>
      </c>
      <c r="L67" s="267">
        <v>1261151.8224890456</v>
      </c>
      <c r="M67" s="146">
        <v>-184.13150764768807</v>
      </c>
      <c r="N67" s="146">
        <v>110.47890458861283</v>
      </c>
      <c r="O67" s="383">
        <v>1045863.442844442</v>
      </c>
      <c r="P67" s="43">
        <v>2307015.2653334877</v>
      </c>
      <c r="Q67" s="257">
        <v>243.69961597477993</v>
      </c>
      <c r="R67" s="43">
        <v>840767.88165936386</v>
      </c>
      <c r="S67" s="257">
        <v>88.813807590778069</v>
      </c>
      <c r="T67" s="390">
        <v>3147783.1469928515</v>
      </c>
      <c r="U67" s="278">
        <v>332.51342356555801</v>
      </c>
      <c r="V67" s="377">
        <v>5016338.2303535677</v>
      </c>
      <c r="W67" s="383">
        <v>141695.76628501635</v>
      </c>
      <c r="X67" s="282">
        <v>14.96791302068781</v>
      </c>
      <c r="Y67" s="403">
        <v>1187559.2091294583</v>
      </c>
      <c r="Z67" s="414">
        <v>3289478.9132778677</v>
      </c>
      <c r="AA67" s="273">
        <v>347.48133658624579</v>
      </c>
      <c r="AB67" s="274">
        <v>648.94040506566728</v>
      </c>
      <c r="AC67" s="169"/>
      <c r="AD67" s="285">
        <v>3109564.6041270131</v>
      </c>
      <c r="AE67" s="322">
        <v>179914.30915085459</v>
      </c>
      <c r="AF67" s="323">
        <v>5.7858360270782727E-2</v>
      </c>
      <c r="AG67" s="144"/>
      <c r="AH67" s="144"/>
      <c r="AI67" s="144"/>
    </row>
    <row r="68" spans="1:35" ht="15">
      <c r="A68" s="36">
        <v>51</v>
      </c>
      <c r="B68" s="50" t="s">
        <v>53</v>
      </c>
      <c r="C68" s="43">
        <v>13966275.367299251</v>
      </c>
      <c r="D68" s="105">
        <v>24775</v>
      </c>
      <c r="E68" s="105">
        <v>1455</v>
      </c>
      <c r="F68" s="105">
        <v>2595</v>
      </c>
      <c r="G68" s="105">
        <v>4922</v>
      </c>
      <c r="H68" s="105">
        <v>1314.5989999999999</v>
      </c>
      <c r="I68" s="43">
        <v>563.72453551157423</v>
      </c>
      <c r="J68" s="43">
        <v>42279.870479999998</v>
      </c>
      <c r="K68" s="353">
        <v>330.32918996064183</v>
      </c>
      <c r="L68" s="267">
        <v>8379765.22037955</v>
      </c>
      <c r="M68" s="146">
        <v>-75.836836663991392</v>
      </c>
      <c r="N68" s="146">
        <v>45.502101998394835</v>
      </c>
      <c r="O68" s="383">
        <v>1923822.9790598827</v>
      </c>
      <c r="P68" s="43">
        <v>10303588.199439432</v>
      </c>
      <c r="Q68" s="257">
        <v>243.6996159747799</v>
      </c>
      <c r="R68" s="43">
        <v>5586510.1469197012</v>
      </c>
      <c r="S68" s="257">
        <v>132.13167598425673</v>
      </c>
      <c r="T68" s="390">
        <v>15890098.346359134</v>
      </c>
      <c r="U68" s="278">
        <v>375.83129195903666</v>
      </c>
      <c r="V68" s="377">
        <v>17825277.795179974</v>
      </c>
      <c r="W68" s="383">
        <v>503507.99337015382</v>
      </c>
      <c r="X68" s="282">
        <v>11.908929418512113</v>
      </c>
      <c r="Y68" s="403">
        <v>2427330.9724300364</v>
      </c>
      <c r="Z68" s="414">
        <v>16393606.339729287</v>
      </c>
      <c r="AA68" s="273">
        <v>387.74022137754872</v>
      </c>
      <c r="AB68" s="274">
        <v>661.69954953498632</v>
      </c>
      <c r="AC68" s="169"/>
      <c r="AD68" s="285">
        <v>15475123.859878533</v>
      </c>
      <c r="AE68" s="322">
        <v>918482.47985075414</v>
      </c>
      <c r="AF68" s="323">
        <v>5.9352189240439612E-2</v>
      </c>
      <c r="AG68" s="144"/>
      <c r="AH68" s="144"/>
      <c r="AI68" s="144"/>
    </row>
    <row r="69" spans="1:35" ht="15">
      <c r="A69" s="36">
        <v>52</v>
      </c>
      <c r="B69" s="50" t="s">
        <v>54</v>
      </c>
      <c r="C69" s="43">
        <v>4199607.657384824</v>
      </c>
      <c r="D69" s="105">
        <v>9016</v>
      </c>
      <c r="E69" s="105">
        <v>531</v>
      </c>
      <c r="F69" s="105">
        <v>1069</v>
      </c>
      <c r="G69" s="105">
        <v>1864</v>
      </c>
      <c r="H69" s="105">
        <v>647.58500000000004</v>
      </c>
      <c r="I69" s="43">
        <v>465.79499305510473</v>
      </c>
      <c r="J69" s="43">
        <v>16107.1692</v>
      </c>
      <c r="K69" s="353">
        <v>260.72909554987626</v>
      </c>
      <c r="L69" s="267">
        <v>2519764.5944308941</v>
      </c>
      <c r="M69" s="146">
        <v>-145.43693107475696</v>
      </c>
      <c r="N69" s="146">
        <v>87.262158644854168</v>
      </c>
      <c r="O69" s="383">
        <v>1405546.3540499089</v>
      </c>
      <c r="P69" s="43">
        <v>3925310.9484808031</v>
      </c>
      <c r="Q69" s="257">
        <v>243.6996159747799</v>
      </c>
      <c r="R69" s="43">
        <v>1679843.0629539296</v>
      </c>
      <c r="S69" s="257">
        <v>104.2916382199505</v>
      </c>
      <c r="T69" s="390">
        <v>5605154.0114347329</v>
      </c>
      <c r="U69" s="278">
        <v>347.99125419473046</v>
      </c>
      <c r="V69" s="377">
        <v>7911875.1855221251</v>
      </c>
      <c r="W69" s="383">
        <v>223485.5716826228</v>
      </c>
      <c r="X69" s="282">
        <v>13.874913022123266</v>
      </c>
      <c r="Y69" s="403">
        <v>1629031.9257325318</v>
      </c>
      <c r="Z69" s="414">
        <v>5828639.5831173556</v>
      </c>
      <c r="AA69" s="273">
        <v>361.86616721685368</v>
      </c>
      <c r="AB69" s="274">
        <v>646.47732732002612</v>
      </c>
      <c r="AC69" s="169"/>
      <c r="AD69" s="285">
        <v>5526212.1277414113</v>
      </c>
      <c r="AE69" s="322">
        <v>302427.45537594426</v>
      </c>
      <c r="AF69" s="323">
        <v>5.4725994656949162E-2</v>
      </c>
      <c r="AG69" s="144"/>
      <c r="AH69" s="144"/>
      <c r="AI69" s="144"/>
    </row>
    <row r="70" spans="1:35" ht="15">
      <c r="A70" s="36">
        <v>53</v>
      </c>
      <c r="B70" s="50" t="s">
        <v>55</v>
      </c>
      <c r="C70" s="43">
        <v>2157337.4604433277</v>
      </c>
      <c r="D70" s="105">
        <v>6175</v>
      </c>
      <c r="E70" s="105">
        <v>312</v>
      </c>
      <c r="F70" s="105">
        <v>617</v>
      </c>
      <c r="G70" s="105">
        <v>1445</v>
      </c>
      <c r="H70" s="105">
        <v>626.95900000000006</v>
      </c>
      <c r="I70" s="43">
        <v>349.36639035519477</v>
      </c>
      <c r="J70" s="43">
        <v>10938.777679999999</v>
      </c>
      <c r="K70" s="353">
        <v>197.21924364435276</v>
      </c>
      <c r="L70" s="267">
        <v>1294402.4762659965</v>
      </c>
      <c r="M70" s="146">
        <v>-208.94678298028046</v>
      </c>
      <c r="N70" s="146">
        <v>125.36806978816827</v>
      </c>
      <c r="O70" s="383">
        <v>1371373.4435834973</v>
      </c>
      <c r="P70" s="43">
        <v>2665775.9198494935</v>
      </c>
      <c r="Q70" s="257">
        <v>243.6996159747799</v>
      </c>
      <c r="R70" s="43">
        <v>862934.98417733109</v>
      </c>
      <c r="S70" s="257">
        <v>78.887697457741112</v>
      </c>
      <c r="T70" s="390">
        <v>3528710.9040268245</v>
      </c>
      <c r="U70" s="278">
        <v>322.587313432521</v>
      </c>
      <c r="V70" s="377">
        <v>6067870.6160753863</v>
      </c>
      <c r="W70" s="383">
        <v>171398.24652583987</v>
      </c>
      <c r="X70" s="282">
        <v>15.668866443754244</v>
      </c>
      <c r="Y70" s="403">
        <v>1542771.6901093372</v>
      </c>
      <c r="Z70" s="414">
        <v>3700109.1505526644</v>
      </c>
      <c r="AA70" s="273">
        <v>338.25617987627521</v>
      </c>
      <c r="AB70" s="274">
        <v>599.20795960367036</v>
      </c>
      <c r="AC70" s="169"/>
      <c r="AD70" s="285">
        <v>3545501.7875931249</v>
      </c>
      <c r="AE70" s="322">
        <v>154607.36295953952</v>
      </c>
      <c r="AF70" s="323">
        <v>4.3606623891873753E-2</v>
      </c>
      <c r="AG70" s="144"/>
      <c r="AH70" s="144"/>
      <c r="AI70" s="144"/>
    </row>
    <row r="71" spans="1:35" ht="15">
      <c r="A71" s="36">
        <v>54</v>
      </c>
      <c r="B71" s="50" t="s">
        <v>56</v>
      </c>
      <c r="C71" s="43">
        <v>3570816.4513879051</v>
      </c>
      <c r="D71" s="105">
        <v>6587</v>
      </c>
      <c r="E71" s="105">
        <v>443</v>
      </c>
      <c r="F71" s="105">
        <v>676</v>
      </c>
      <c r="G71" s="105">
        <v>1330</v>
      </c>
      <c r="H71" s="105">
        <v>496.98</v>
      </c>
      <c r="I71" s="43">
        <v>542.10056951387662</v>
      </c>
      <c r="J71" s="43">
        <v>11566.989600000001</v>
      </c>
      <c r="K71" s="353">
        <v>308.70750081662601</v>
      </c>
      <c r="L71" s="267">
        <v>2142489.8708327431</v>
      </c>
      <c r="M71" s="146">
        <v>-97.458525808007209</v>
      </c>
      <c r="N71" s="146">
        <v>58.47511548480432</v>
      </c>
      <c r="O71" s="383">
        <v>676381.05267153052</v>
      </c>
      <c r="P71" s="43">
        <v>2818870.9235042734</v>
      </c>
      <c r="Q71" s="257">
        <v>243.69961597477993</v>
      </c>
      <c r="R71" s="43">
        <v>1428326.5805551622</v>
      </c>
      <c r="S71" s="257">
        <v>123.48300032665043</v>
      </c>
      <c r="T71" s="390">
        <v>4247197.5040594358</v>
      </c>
      <c r="U71" s="278">
        <v>367.18261630143036</v>
      </c>
      <c r="V71" s="377">
        <v>5126763.7593224365</v>
      </c>
      <c r="W71" s="383">
        <v>144814.93991848352</v>
      </c>
      <c r="X71" s="282">
        <v>12.519674083435115</v>
      </c>
      <c r="Y71" s="403">
        <v>821195.99259001401</v>
      </c>
      <c r="Z71" s="414">
        <v>4392012.4439779194</v>
      </c>
      <c r="AA71" s="273">
        <v>379.70229038486548</v>
      </c>
      <c r="AB71" s="274">
        <v>666.76976529192643</v>
      </c>
      <c r="AC71" s="169"/>
      <c r="AD71" s="285">
        <v>4089430.9254975379</v>
      </c>
      <c r="AE71" s="322">
        <v>302581.51848038146</v>
      </c>
      <c r="AF71" s="323">
        <v>7.3991106340442148E-2</v>
      </c>
      <c r="AG71" s="144"/>
      <c r="AH71" s="144"/>
      <c r="AI71" s="144"/>
    </row>
    <row r="72" spans="1:35" ht="15">
      <c r="A72" s="36">
        <v>55</v>
      </c>
      <c r="B72" s="50" t="s">
        <v>57</v>
      </c>
      <c r="C72" s="43">
        <v>3037026.4374921108</v>
      </c>
      <c r="D72" s="105">
        <v>5648</v>
      </c>
      <c r="E72" s="105">
        <v>374</v>
      </c>
      <c r="F72" s="105">
        <v>636</v>
      </c>
      <c r="G72" s="105">
        <v>1124</v>
      </c>
      <c r="H72" s="105">
        <v>360.25199999999995</v>
      </c>
      <c r="I72" s="43">
        <v>537.71714544831991</v>
      </c>
      <c r="J72" s="43">
        <v>9975.8630400000002</v>
      </c>
      <c r="K72" s="353">
        <v>304.43746323647508</v>
      </c>
      <c r="L72" s="267">
        <v>1822215.8624952664</v>
      </c>
      <c r="M72" s="146">
        <v>-101.72856338815814</v>
      </c>
      <c r="N72" s="146">
        <v>61.03713803289488</v>
      </c>
      <c r="O72" s="383">
        <v>608898.12936973432</v>
      </c>
      <c r="P72" s="43">
        <v>2431113.9918650007</v>
      </c>
      <c r="Q72" s="257">
        <v>243.69961597477993</v>
      </c>
      <c r="R72" s="43">
        <v>1214810.5749968444</v>
      </c>
      <c r="S72" s="257">
        <v>121.77498529459005</v>
      </c>
      <c r="T72" s="390">
        <v>3645924.5668618451</v>
      </c>
      <c r="U72" s="278">
        <v>365.47460126937</v>
      </c>
      <c r="V72" s="377">
        <v>4464136.0915604532</v>
      </c>
      <c r="W72" s="383">
        <v>126097.79389809452</v>
      </c>
      <c r="X72" s="282">
        <v>12.640289205303135</v>
      </c>
      <c r="Y72" s="403">
        <v>734995.92326782888</v>
      </c>
      <c r="Z72" s="414">
        <v>3772022.3607599395</v>
      </c>
      <c r="AA72" s="273">
        <v>378.11489047467308</v>
      </c>
      <c r="AB72" s="274">
        <v>667.85098455381365</v>
      </c>
      <c r="AC72" s="169"/>
      <c r="AD72" s="285">
        <v>3572231.3226344432</v>
      </c>
      <c r="AE72" s="322">
        <v>199791.03812549636</v>
      </c>
      <c r="AF72" s="323">
        <v>5.5928919513015929E-2</v>
      </c>
      <c r="AG72" s="144"/>
      <c r="AH72" s="144"/>
      <c r="AI72" s="144"/>
    </row>
    <row r="73" spans="1:35" ht="15">
      <c r="A73" s="36">
        <v>56</v>
      </c>
      <c r="B73" s="50" t="s">
        <v>58</v>
      </c>
      <c r="C73" s="43">
        <v>5949122.7963963039</v>
      </c>
      <c r="D73" s="105">
        <v>17437</v>
      </c>
      <c r="E73" s="105">
        <v>785</v>
      </c>
      <c r="F73" s="105">
        <v>1696</v>
      </c>
      <c r="G73" s="105">
        <v>4174</v>
      </c>
      <c r="H73" s="105">
        <v>1077.2280000000001</v>
      </c>
      <c r="I73" s="43">
        <v>341.17811529485027</v>
      </c>
      <c r="J73" s="43">
        <v>29529.006559999998</v>
      </c>
      <c r="K73" s="353">
        <v>201.46708235200123</v>
      </c>
      <c r="L73" s="267">
        <v>3569473.6778377821</v>
      </c>
      <c r="M73" s="146">
        <v>-204.69894427263199</v>
      </c>
      <c r="N73" s="146">
        <v>122.81936656357919</v>
      </c>
      <c r="O73" s="383">
        <v>3626733.8809509743</v>
      </c>
      <c r="P73" s="43">
        <v>7196207.5587887559</v>
      </c>
      <c r="Q73" s="257">
        <v>243.6996159747799</v>
      </c>
      <c r="R73" s="43">
        <v>2379649.1185585218</v>
      </c>
      <c r="S73" s="257">
        <v>80.586832940800505</v>
      </c>
      <c r="T73" s="390">
        <v>9575856.6773472782</v>
      </c>
      <c r="U73" s="278">
        <v>324.28644891558042</v>
      </c>
      <c r="V73" s="377">
        <v>16254658.13362129</v>
      </c>
      <c r="W73" s="383">
        <v>459142.93139322556</v>
      </c>
      <c r="X73" s="282">
        <v>15.548878370164363</v>
      </c>
      <c r="Y73" s="403">
        <v>4085876.8123442</v>
      </c>
      <c r="Z73" s="414">
        <v>10034999.608740503</v>
      </c>
      <c r="AA73" s="273">
        <v>339.83532728574477</v>
      </c>
      <c r="AB73" s="274">
        <v>575.50035033208133</v>
      </c>
      <c r="AC73" s="169"/>
      <c r="AD73" s="285">
        <v>9975416.4487961475</v>
      </c>
      <c r="AE73" s="322">
        <v>59583.159944355488</v>
      </c>
      <c r="AF73" s="323">
        <v>5.972999748952379E-3</v>
      </c>
      <c r="AG73" s="144"/>
      <c r="AH73" s="144"/>
      <c r="AI73" s="144"/>
    </row>
    <row r="74" spans="1:35" ht="15">
      <c r="A74" s="36">
        <v>57</v>
      </c>
      <c r="B74" s="50" t="s">
        <v>59</v>
      </c>
      <c r="C74" s="43">
        <v>3494025.7554330616</v>
      </c>
      <c r="D74" s="105">
        <v>5445</v>
      </c>
      <c r="E74" s="105">
        <v>400</v>
      </c>
      <c r="F74" s="105">
        <v>536</v>
      </c>
      <c r="G74" s="105">
        <v>1087</v>
      </c>
      <c r="H74" s="105">
        <v>340.41300000000001</v>
      </c>
      <c r="I74" s="43">
        <v>641.6943536148874</v>
      </c>
      <c r="J74" s="43">
        <v>9450.1677600000003</v>
      </c>
      <c r="K74" s="353">
        <v>369.73161156168317</v>
      </c>
      <c r="L74" s="267">
        <v>2096415.4532598369</v>
      </c>
      <c r="M74" s="146">
        <v>-36.434415062950052</v>
      </c>
      <c r="N74" s="146">
        <v>21.860649037770031</v>
      </c>
      <c r="O74" s="383">
        <v>206586.80074940936</v>
      </c>
      <c r="P74" s="43">
        <v>2303002.2540092464</v>
      </c>
      <c r="Q74" s="257">
        <v>243.69961597477993</v>
      </c>
      <c r="R74" s="43">
        <v>1397610.3021732247</v>
      </c>
      <c r="S74" s="257">
        <v>147.89264462467327</v>
      </c>
      <c r="T74" s="390">
        <v>3700612.5561824711</v>
      </c>
      <c r="U74" s="278">
        <v>391.5922605994532</v>
      </c>
      <c r="V74" s="377">
        <v>3611850.0981484852</v>
      </c>
      <c r="W74" s="383">
        <v>102023.39712003211</v>
      </c>
      <c r="X74" s="282">
        <v>10.795935025817162</v>
      </c>
      <c r="Y74" s="403">
        <v>308610.19786944147</v>
      </c>
      <c r="Z74" s="414">
        <v>3802635.9533025031</v>
      </c>
      <c r="AA74" s="273">
        <v>402.38819562527038</v>
      </c>
      <c r="AB74" s="274">
        <v>698.37207590495927</v>
      </c>
      <c r="AC74" s="169"/>
      <c r="AD74" s="285">
        <v>3508639.778373084</v>
      </c>
      <c r="AE74" s="322">
        <v>293996.17492941907</v>
      </c>
      <c r="AF74" s="323">
        <v>8.3792065729170417E-2</v>
      </c>
      <c r="AG74" s="144"/>
      <c r="AH74" s="144"/>
      <c r="AI74" s="144"/>
    </row>
    <row r="75" spans="1:35" ht="15">
      <c r="A75" s="36">
        <v>58</v>
      </c>
      <c r="B75" s="50" t="s">
        <v>60</v>
      </c>
      <c r="C75" s="43">
        <v>2672610.5529564954</v>
      </c>
      <c r="D75" s="105">
        <v>6346</v>
      </c>
      <c r="E75" s="105">
        <v>430</v>
      </c>
      <c r="F75" s="105">
        <v>665</v>
      </c>
      <c r="G75" s="105">
        <v>1351</v>
      </c>
      <c r="H75" s="105">
        <v>810.31100000000004</v>
      </c>
      <c r="I75" s="43">
        <v>421.14884225598729</v>
      </c>
      <c r="J75" s="43">
        <v>11751.512719999999</v>
      </c>
      <c r="K75" s="353">
        <v>227.42693784502799</v>
      </c>
      <c r="L75" s="267">
        <v>1603566.3317738972</v>
      </c>
      <c r="M75" s="146">
        <v>-178.73908877960523</v>
      </c>
      <c r="N75" s="146">
        <v>107.24345326776313</v>
      </c>
      <c r="O75" s="383">
        <v>1260272.8052128439</v>
      </c>
      <c r="P75" s="43">
        <v>2863839.1369867409</v>
      </c>
      <c r="Q75" s="257">
        <v>243.6996159747799</v>
      </c>
      <c r="R75" s="43">
        <v>1069044.2211825983</v>
      </c>
      <c r="S75" s="257">
        <v>90.970775138011206</v>
      </c>
      <c r="T75" s="390">
        <v>3932883.3581693391</v>
      </c>
      <c r="U75" s="278">
        <v>334.67039111279109</v>
      </c>
      <c r="V75" s="377">
        <v>6163718.3462570775</v>
      </c>
      <c r="W75" s="383">
        <v>174105.6432266036</v>
      </c>
      <c r="X75" s="282">
        <v>14.815594160085597</v>
      </c>
      <c r="Y75" s="403">
        <v>1434378.4484394474</v>
      </c>
      <c r="Z75" s="414">
        <v>4106989.0013959426</v>
      </c>
      <c r="AA75" s="273">
        <v>349.48598527287669</v>
      </c>
      <c r="AB75" s="274">
        <v>647.17759240402495</v>
      </c>
      <c r="AC75" s="169"/>
      <c r="AD75" s="285">
        <v>3874632.8128829319</v>
      </c>
      <c r="AE75" s="322">
        <v>232356.18851301074</v>
      </c>
      <c r="AF75" s="323">
        <v>5.9968569857881793E-2</v>
      </c>
      <c r="AG75" s="144"/>
      <c r="AH75" s="144"/>
      <c r="AI75" s="144"/>
    </row>
    <row r="76" spans="1:35" ht="15">
      <c r="A76" s="36">
        <v>59</v>
      </c>
      <c r="B76" s="50" t="s">
        <v>61</v>
      </c>
      <c r="C76" s="43">
        <v>11189842.329684826</v>
      </c>
      <c r="D76" s="105">
        <v>25254</v>
      </c>
      <c r="E76" s="105">
        <v>1692</v>
      </c>
      <c r="F76" s="105">
        <v>2962</v>
      </c>
      <c r="G76" s="105">
        <v>5097</v>
      </c>
      <c r="H76" s="105">
        <v>1754.682</v>
      </c>
      <c r="I76" s="43">
        <v>443.09187968974521</v>
      </c>
      <c r="J76" s="43">
        <v>45308.296639999993</v>
      </c>
      <c r="K76" s="353">
        <v>246.9711545016676</v>
      </c>
      <c r="L76" s="267">
        <v>6713905.397810895</v>
      </c>
      <c r="M76" s="146">
        <v>-159.19487212296562</v>
      </c>
      <c r="N76" s="146">
        <v>95.516923273779369</v>
      </c>
      <c r="O76" s="383">
        <v>4327709.0938285151</v>
      </c>
      <c r="P76" s="43">
        <v>11041614.491639409</v>
      </c>
      <c r="Q76" s="257">
        <v>243.6996159747799</v>
      </c>
      <c r="R76" s="43">
        <v>4475936.9318739306</v>
      </c>
      <c r="S76" s="257">
        <v>98.788461800667051</v>
      </c>
      <c r="T76" s="390">
        <v>15517551.42351334</v>
      </c>
      <c r="U76" s="278">
        <v>342.48807777544698</v>
      </c>
      <c r="V76" s="377">
        <v>22878878.907607358</v>
      </c>
      <c r="W76" s="383">
        <v>646256.31879033544</v>
      </c>
      <c r="X76" s="282">
        <v>14.26353155417002</v>
      </c>
      <c r="Y76" s="403">
        <v>4973965.4126188504</v>
      </c>
      <c r="Z76" s="414">
        <v>16163807.742303675</v>
      </c>
      <c r="AA76" s="273">
        <v>356.751609329617</v>
      </c>
      <c r="AB76" s="274">
        <v>640.04940770981523</v>
      </c>
      <c r="AC76" s="169"/>
      <c r="AD76" s="285">
        <v>15282724.183195824</v>
      </c>
      <c r="AE76" s="322">
        <v>881083.55910785124</v>
      </c>
      <c r="AF76" s="323">
        <v>5.7652258101775544E-2</v>
      </c>
      <c r="AG76" s="144"/>
      <c r="AH76" s="144"/>
      <c r="AI76" s="144"/>
    </row>
    <row r="77" spans="1:35" ht="15">
      <c r="A77" s="36">
        <v>60</v>
      </c>
      <c r="B77" s="50" t="s">
        <v>62</v>
      </c>
      <c r="C77" s="43">
        <v>3899194.2614195202</v>
      </c>
      <c r="D77" s="105">
        <v>5927</v>
      </c>
      <c r="E77" s="105">
        <v>375</v>
      </c>
      <c r="F77" s="105">
        <v>565</v>
      </c>
      <c r="G77" s="105">
        <v>1242</v>
      </c>
      <c r="H77" s="105">
        <v>490.90899999999999</v>
      </c>
      <c r="I77" s="43">
        <v>657.8697927146145</v>
      </c>
      <c r="J77" s="43">
        <v>10311.661679999999</v>
      </c>
      <c r="K77" s="353">
        <v>378.1344251220159</v>
      </c>
      <c r="L77" s="267">
        <v>2339516.5568517121</v>
      </c>
      <c r="M77" s="146">
        <v>-28.03160150261732</v>
      </c>
      <c r="N77" s="146">
        <v>16.818960901570392</v>
      </c>
      <c r="O77" s="383">
        <v>173431.43462614165</v>
      </c>
      <c r="P77" s="43">
        <v>2512947.9914778536</v>
      </c>
      <c r="Q77" s="257">
        <v>243.6996159747799</v>
      </c>
      <c r="R77" s="43">
        <v>1559677.7045678082</v>
      </c>
      <c r="S77" s="257">
        <v>151.25377004880636</v>
      </c>
      <c r="T77" s="390">
        <v>4072625.6960456618</v>
      </c>
      <c r="U77" s="278">
        <v>394.95338602358629</v>
      </c>
      <c r="V77" s="377">
        <v>3854465.7373331492</v>
      </c>
      <c r="W77" s="383">
        <v>108876.52530404952</v>
      </c>
      <c r="X77" s="282">
        <v>10.558581990254893</v>
      </c>
      <c r="Y77" s="403">
        <v>282307.95993019117</v>
      </c>
      <c r="Z77" s="414">
        <v>4181502.2213497115</v>
      </c>
      <c r="AA77" s="273">
        <v>405.51196801384117</v>
      </c>
      <c r="AB77" s="274">
        <v>705.50062786396347</v>
      </c>
      <c r="AC77" s="169"/>
      <c r="AD77" s="285">
        <v>3780848.6875164681</v>
      </c>
      <c r="AE77" s="322">
        <v>400653.53383324342</v>
      </c>
      <c r="AF77" s="323">
        <v>0.10596920610870075</v>
      </c>
      <c r="AG77" s="144"/>
      <c r="AH77" s="144"/>
      <c r="AI77" s="144"/>
    </row>
    <row r="78" spans="1:35" ht="15">
      <c r="A78" s="36">
        <v>61</v>
      </c>
      <c r="B78" s="50" t="s">
        <v>63</v>
      </c>
      <c r="C78" s="43">
        <v>23834650.08569729</v>
      </c>
      <c r="D78" s="105">
        <v>23181</v>
      </c>
      <c r="E78" s="105">
        <v>2705</v>
      </c>
      <c r="F78" s="105">
        <v>2755</v>
      </c>
      <c r="G78" s="105">
        <v>3690</v>
      </c>
      <c r="H78" s="105">
        <v>275.16399999999999</v>
      </c>
      <c r="I78" s="43">
        <v>1028.1976655751387</v>
      </c>
      <c r="J78" s="43">
        <v>41640.849279999995</v>
      </c>
      <c r="K78" s="353">
        <v>572.38626247579964</v>
      </c>
      <c r="L78" s="267">
        <v>14300790.051418373</v>
      </c>
      <c r="M78" s="146">
        <v>166.22023585116642</v>
      </c>
      <c r="N78" s="146">
        <v>-99.732141510699847</v>
      </c>
      <c r="O78" s="383">
        <v>-4152931.0730186831</v>
      </c>
      <c r="P78" s="43">
        <v>10147858.97839969</v>
      </c>
      <c r="Q78" s="257">
        <v>243.69961597477993</v>
      </c>
      <c r="R78" s="43">
        <v>9533860.0342789162</v>
      </c>
      <c r="S78" s="257">
        <v>228.95450499031986</v>
      </c>
      <c r="T78" s="390">
        <v>19681719.012678608</v>
      </c>
      <c r="U78" s="278">
        <v>472.65412096509982</v>
      </c>
      <c r="V78" s="377">
        <v>7476403.1078579212</v>
      </c>
      <c r="W78" s="383">
        <v>211184.85611942832</v>
      </c>
      <c r="X78" s="282">
        <v>5.0715789848421737</v>
      </c>
      <c r="Y78" s="403">
        <v>-3941746.2168992548</v>
      </c>
      <c r="Z78" s="414">
        <v>19892903.868798036</v>
      </c>
      <c r="AA78" s="273">
        <v>477.725699949942</v>
      </c>
      <c r="AB78" s="274">
        <v>858.15555277158171</v>
      </c>
      <c r="AC78" s="169"/>
      <c r="AD78" s="285">
        <v>18276079.611930743</v>
      </c>
      <c r="AE78" s="322">
        <v>1616824.2568672933</v>
      </c>
      <c r="AF78" s="323">
        <v>8.8466689311848867E-2</v>
      </c>
      <c r="AG78" s="144"/>
      <c r="AH78" s="144"/>
      <c r="AI78" s="144"/>
    </row>
    <row r="79" spans="1:35" ht="15">
      <c r="A79" s="36">
        <v>62</v>
      </c>
      <c r="B79" s="50" t="s">
        <v>64</v>
      </c>
      <c r="C79" s="43">
        <v>6674181.146060843</v>
      </c>
      <c r="D79" s="105">
        <v>10689</v>
      </c>
      <c r="E79" s="105">
        <v>722</v>
      </c>
      <c r="F79" s="105">
        <v>1212</v>
      </c>
      <c r="G79" s="105">
        <v>2127</v>
      </c>
      <c r="H79" s="105">
        <v>225.12</v>
      </c>
      <c r="I79" s="43">
        <v>624.39715090848938</v>
      </c>
      <c r="J79" s="43">
        <v>18245.7624</v>
      </c>
      <c r="K79" s="353">
        <v>365.79349219525312</v>
      </c>
      <c r="L79" s="267">
        <v>4004508.6876365058</v>
      </c>
      <c r="M79" s="146">
        <v>-40.372534429380096</v>
      </c>
      <c r="N79" s="146">
        <v>24.223520657628058</v>
      </c>
      <c r="O79" s="383">
        <v>441976.60241057328</v>
      </c>
      <c r="P79" s="43">
        <v>4446485.2900470793</v>
      </c>
      <c r="Q79" s="257">
        <v>243.69961597477996</v>
      </c>
      <c r="R79" s="43">
        <v>2669672.4584243372</v>
      </c>
      <c r="S79" s="257">
        <v>146.31739687810125</v>
      </c>
      <c r="T79" s="390">
        <v>7116157.7484714165</v>
      </c>
      <c r="U79" s="278">
        <v>390.01701285288118</v>
      </c>
      <c r="V79" s="377">
        <v>7045376.6185249239</v>
      </c>
      <c r="W79" s="383">
        <v>199009.71443428029</v>
      </c>
      <c r="X79" s="282">
        <v>10.90717450284677</v>
      </c>
      <c r="Y79" s="403">
        <v>640986.31684485357</v>
      </c>
      <c r="Z79" s="414">
        <v>7315167.4629056966</v>
      </c>
      <c r="AA79" s="273">
        <v>400.92418735572795</v>
      </c>
      <c r="AB79" s="274">
        <v>684.36406239177632</v>
      </c>
      <c r="AC79" s="169"/>
      <c r="AD79" s="285">
        <v>6875989.9603502667</v>
      </c>
      <c r="AE79" s="322">
        <v>439177.50255542994</v>
      </c>
      <c r="AF79" s="323">
        <v>6.3871166928384904E-2</v>
      </c>
      <c r="AG79" s="144"/>
      <c r="AH79" s="144"/>
      <c r="AI79" s="144"/>
    </row>
    <row r="80" spans="1:35" ht="15">
      <c r="A80" s="36">
        <v>63</v>
      </c>
      <c r="B80" s="50" t="s">
        <v>65</v>
      </c>
      <c r="C80" s="43">
        <v>1877815.5432140026</v>
      </c>
      <c r="D80" s="105">
        <v>3664</v>
      </c>
      <c r="E80" s="105">
        <v>216</v>
      </c>
      <c r="F80" s="105">
        <v>345</v>
      </c>
      <c r="G80" s="105">
        <v>844</v>
      </c>
      <c r="H80" s="105">
        <v>166.91</v>
      </c>
      <c r="I80" s="43">
        <v>512.50424214355962</v>
      </c>
      <c r="J80" s="43">
        <v>6172.4031999999988</v>
      </c>
      <c r="K80" s="353">
        <v>304.22762129570583</v>
      </c>
      <c r="L80" s="267">
        <v>1126689.3259284014</v>
      </c>
      <c r="M80" s="146">
        <v>-101.93840532892739</v>
      </c>
      <c r="N80" s="146">
        <v>61.16304319735643</v>
      </c>
      <c r="O80" s="383">
        <v>377522.963553101</v>
      </c>
      <c r="P80" s="43">
        <v>1504212.2894815025</v>
      </c>
      <c r="Q80" s="257">
        <v>243.69961597477993</v>
      </c>
      <c r="R80" s="43">
        <v>751126.21728560107</v>
      </c>
      <c r="S80" s="257">
        <v>121.69104851828234</v>
      </c>
      <c r="T80" s="390">
        <v>2255338.5067671034</v>
      </c>
      <c r="U80" s="278">
        <v>365.39066449306227</v>
      </c>
      <c r="V80" s="377">
        <v>2763406.9166769595</v>
      </c>
      <c r="W80" s="383">
        <v>78057.547684191435</v>
      </c>
      <c r="X80" s="282">
        <v>12.646216579660813</v>
      </c>
      <c r="Y80" s="403">
        <v>455580.51123729243</v>
      </c>
      <c r="Z80" s="414">
        <v>2333396.0544512947</v>
      </c>
      <c r="AA80" s="273">
        <v>378.03688107272302</v>
      </c>
      <c r="AB80" s="274">
        <v>636.84390132404337</v>
      </c>
      <c r="AC80" s="169"/>
      <c r="AD80" s="285">
        <v>2181942.0614991784</v>
      </c>
      <c r="AE80" s="322">
        <v>151453.9929521163</v>
      </c>
      <c r="AF80" s="323">
        <v>6.9412472322044394E-2</v>
      </c>
      <c r="AG80" s="144"/>
      <c r="AH80" s="144"/>
      <c r="AI80" s="144"/>
    </row>
    <row r="81" spans="1:35" ht="15">
      <c r="A81" s="36">
        <v>64</v>
      </c>
      <c r="B81" s="50" t="s">
        <v>66</v>
      </c>
      <c r="C81" s="43">
        <v>9544405.712989971</v>
      </c>
      <c r="D81" s="105">
        <v>18094</v>
      </c>
      <c r="E81" s="105">
        <v>1128</v>
      </c>
      <c r="F81" s="105">
        <v>1857</v>
      </c>
      <c r="G81" s="105">
        <v>4036</v>
      </c>
      <c r="H81" s="105">
        <v>1170.278</v>
      </c>
      <c r="I81" s="43">
        <v>527.49009135569645</v>
      </c>
      <c r="J81" s="43">
        <v>31552.80256</v>
      </c>
      <c r="K81" s="353">
        <v>302.48995140259171</v>
      </c>
      <c r="L81" s="267">
        <v>5726643.4277939824</v>
      </c>
      <c r="M81" s="146">
        <v>-103.6760752220415</v>
      </c>
      <c r="N81" s="146">
        <v>62.205645133224898</v>
      </c>
      <c r="O81" s="383">
        <v>1962762.4390060701</v>
      </c>
      <c r="P81" s="43">
        <v>7689405.866800053</v>
      </c>
      <c r="Q81" s="257">
        <v>243.69961597477993</v>
      </c>
      <c r="R81" s="43">
        <v>3817762.2851959886</v>
      </c>
      <c r="S81" s="257">
        <v>120.99598056103669</v>
      </c>
      <c r="T81" s="390">
        <v>11507168.151996043</v>
      </c>
      <c r="U81" s="278">
        <v>364.69559653581666</v>
      </c>
      <c r="V81" s="377">
        <v>14181130.543937812</v>
      </c>
      <c r="W81" s="383">
        <v>400572.30332921346</v>
      </c>
      <c r="X81" s="282">
        <v>12.69530028489531</v>
      </c>
      <c r="Y81" s="403">
        <v>2363334.7423352837</v>
      </c>
      <c r="Z81" s="414">
        <v>11907740.455325255</v>
      </c>
      <c r="AA81" s="273">
        <v>377.39089682071193</v>
      </c>
      <c r="AB81" s="274">
        <v>658.10436914586353</v>
      </c>
      <c r="AC81" s="169"/>
      <c r="AD81" s="285">
        <v>11180507.516209487</v>
      </c>
      <c r="AE81" s="322">
        <v>727232.9391157683</v>
      </c>
      <c r="AF81" s="323">
        <v>6.5044716267255831E-2</v>
      </c>
      <c r="AG81" s="144"/>
      <c r="AH81" s="144"/>
      <c r="AI81" s="144"/>
    </row>
    <row r="82" spans="1:35" ht="15">
      <c r="A82" s="36">
        <v>65</v>
      </c>
      <c r="B82" s="50" t="s">
        <v>67</v>
      </c>
      <c r="C82" s="43">
        <v>4914008.7828599326</v>
      </c>
      <c r="D82" s="105">
        <v>12759</v>
      </c>
      <c r="E82" s="105">
        <v>736</v>
      </c>
      <c r="F82" s="105">
        <v>1331</v>
      </c>
      <c r="G82" s="105">
        <v>2768</v>
      </c>
      <c r="H82" s="105">
        <v>621.73300000000006</v>
      </c>
      <c r="I82" s="43">
        <v>385.1405896120333</v>
      </c>
      <c r="J82" s="43">
        <v>21813.654159999998</v>
      </c>
      <c r="K82" s="353">
        <v>225.27215049878342</v>
      </c>
      <c r="L82" s="267">
        <v>2948405.2697159597</v>
      </c>
      <c r="M82" s="146">
        <v>-180.8938761258498</v>
      </c>
      <c r="N82" s="146">
        <v>108.53632567550987</v>
      </c>
      <c r="O82" s="383">
        <v>2367573.8720827005</v>
      </c>
      <c r="P82" s="43">
        <v>5315979.1417986602</v>
      </c>
      <c r="Q82" s="257">
        <v>243.69961597477993</v>
      </c>
      <c r="R82" s="43">
        <v>1965603.5131439732</v>
      </c>
      <c r="S82" s="257">
        <v>90.108860199513373</v>
      </c>
      <c r="T82" s="390">
        <v>7281582.6549426336</v>
      </c>
      <c r="U82" s="278">
        <v>333.80847617429333</v>
      </c>
      <c r="V82" s="377">
        <v>11488358.065061785</v>
      </c>
      <c r="W82" s="383">
        <v>324509.95619385125</v>
      </c>
      <c r="X82" s="282">
        <v>14.876460120510652</v>
      </c>
      <c r="Y82" s="403">
        <v>2692083.8282765518</v>
      </c>
      <c r="Z82" s="414">
        <v>7606092.6111364849</v>
      </c>
      <c r="AA82" s="273">
        <v>348.68493629480395</v>
      </c>
      <c r="AB82" s="274">
        <v>596.13548170988986</v>
      </c>
      <c r="AC82" s="169"/>
      <c r="AD82" s="285">
        <v>7274160.8409371721</v>
      </c>
      <c r="AE82" s="322">
        <v>331931.77019931283</v>
      </c>
      <c r="AF82" s="323">
        <v>4.563162369620466E-2</v>
      </c>
      <c r="AG82" s="144"/>
      <c r="AH82" s="144"/>
      <c r="AI82" s="144"/>
    </row>
    <row r="83" spans="1:35" ht="15">
      <c r="A83" s="36">
        <v>66</v>
      </c>
      <c r="B83" s="50" t="s">
        <v>68</v>
      </c>
      <c r="C83" s="43">
        <v>1282176.13573162</v>
      </c>
      <c r="D83" s="105">
        <v>2581</v>
      </c>
      <c r="E83" s="105">
        <v>133</v>
      </c>
      <c r="F83" s="105">
        <v>228</v>
      </c>
      <c r="G83" s="105">
        <v>601</v>
      </c>
      <c r="H83" s="105">
        <v>346.76800000000003</v>
      </c>
      <c r="I83" s="43">
        <v>496.77494604092215</v>
      </c>
      <c r="J83" s="43">
        <v>4607.3273600000002</v>
      </c>
      <c r="K83" s="353">
        <v>278.29065216056625</v>
      </c>
      <c r="L83" s="267">
        <v>769305.68143897201</v>
      </c>
      <c r="M83" s="146">
        <v>-127.87537446406697</v>
      </c>
      <c r="N83" s="146">
        <v>76.725224678440171</v>
      </c>
      <c r="O83" s="383">
        <v>353498.22686312464</v>
      </c>
      <c r="P83" s="43">
        <v>1122803.9083020967</v>
      </c>
      <c r="Q83" s="257">
        <v>243.69961597477993</v>
      </c>
      <c r="R83" s="43">
        <v>512870.45429264801</v>
      </c>
      <c r="S83" s="257">
        <v>111.31626086422649</v>
      </c>
      <c r="T83" s="390">
        <v>1635674.3625947447</v>
      </c>
      <c r="U83" s="278">
        <v>355.01587683900641</v>
      </c>
      <c r="V83" s="377">
        <v>2182216.991292573</v>
      </c>
      <c r="W83" s="383">
        <v>61640.761563956548</v>
      </c>
      <c r="X83" s="282">
        <v>13.378854322163152</v>
      </c>
      <c r="Y83" s="403">
        <v>415138.9884270812</v>
      </c>
      <c r="Z83" s="414">
        <v>1697315.1241587012</v>
      </c>
      <c r="AA83" s="273">
        <v>368.39473116116955</v>
      </c>
      <c r="AB83" s="274">
        <v>657.61918797315036</v>
      </c>
      <c r="AC83" s="169"/>
      <c r="AD83" s="285">
        <v>1633472.2482569639</v>
      </c>
      <c r="AE83" s="322">
        <v>63842.87590173725</v>
      </c>
      <c r="AF83" s="323">
        <v>3.908415093667017E-2</v>
      </c>
      <c r="AG83" s="144"/>
      <c r="AH83" s="144"/>
      <c r="AI83" s="144"/>
    </row>
    <row r="84" spans="1:35" ht="15">
      <c r="A84" s="36">
        <v>67</v>
      </c>
      <c r="B84" s="50" t="s">
        <v>69</v>
      </c>
      <c r="C84" s="43">
        <v>5227340.5251360266</v>
      </c>
      <c r="D84" s="105">
        <v>13959</v>
      </c>
      <c r="E84" s="105">
        <v>714</v>
      </c>
      <c r="F84" s="105">
        <v>1353</v>
      </c>
      <c r="G84" s="105">
        <v>3257</v>
      </c>
      <c r="H84" s="105">
        <v>963.40600000000006</v>
      </c>
      <c r="I84" s="43">
        <v>374.47815209800319</v>
      </c>
      <c r="J84" s="43">
        <v>23915.097120000002</v>
      </c>
      <c r="K84" s="353">
        <v>218.57910502752858</v>
      </c>
      <c r="L84" s="267">
        <v>3136404.3150816159</v>
      </c>
      <c r="M84" s="146">
        <v>-187.58692159710463</v>
      </c>
      <c r="N84" s="146">
        <v>112.55215295826278</v>
      </c>
      <c r="O84" s="383">
        <v>2691695.6690619499</v>
      </c>
      <c r="P84" s="43">
        <v>5828099.9841435663</v>
      </c>
      <c r="Q84" s="257">
        <v>243.69961597477993</v>
      </c>
      <c r="R84" s="43">
        <v>2090936.2100544106</v>
      </c>
      <c r="S84" s="257">
        <v>87.431642011011434</v>
      </c>
      <c r="T84" s="390">
        <v>7919036.194197977</v>
      </c>
      <c r="U84" s="278">
        <v>331.13125798579136</v>
      </c>
      <c r="V84" s="377">
        <v>12755166.820433635</v>
      </c>
      <c r="W84" s="383">
        <v>360293.31630358816</v>
      </c>
      <c r="X84" s="282">
        <v>15.065517588982642</v>
      </c>
      <c r="Y84" s="403">
        <v>3051988.9853655379</v>
      </c>
      <c r="Z84" s="414">
        <v>8279329.5105015654</v>
      </c>
      <c r="AA84" s="273">
        <v>346.19677557477405</v>
      </c>
      <c r="AB84" s="274">
        <v>593.11766677423634</v>
      </c>
      <c r="AC84" s="169"/>
      <c r="AD84" s="285">
        <v>7883017.5464411182</v>
      </c>
      <c r="AE84" s="322">
        <v>396311.96406044718</v>
      </c>
      <c r="AF84" s="323">
        <v>5.027414460587698E-2</v>
      </c>
      <c r="AG84" s="144"/>
      <c r="AH84" s="144"/>
      <c r="AI84" s="144"/>
    </row>
    <row r="85" spans="1:35" ht="15">
      <c r="A85" s="36">
        <v>68</v>
      </c>
      <c r="B85" s="50" t="s">
        <v>70</v>
      </c>
      <c r="C85" s="43">
        <v>12162622.235617653</v>
      </c>
      <c r="D85" s="105">
        <v>25515</v>
      </c>
      <c r="E85" s="105">
        <v>1551</v>
      </c>
      <c r="F85" s="105">
        <v>2559</v>
      </c>
      <c r="G85" s="105">
        <v>5575</v>
      </c>
      <c r="H85" s="105">
        <v>2154.9760000000001</v>
      </c>
      <c r="I85" s="43">
        <v>476.68517482334516</v>
      </c>
      <c r="J85" s="43">
        <v>44887.743520000004</v>
      </c>
      <c r="K85" s="353">
        <v>270.95641887631359</v>
      </c>
      <c r="L85" s="267">
        <v>7297573.341370591</v>
      </c>
      <c r="M85" s="146">
        <v>-135.20960774831963</v>
      </c>
      <c r="N85" s="146">
        <v>81.125764648991776</v>
      </c>
      <c r="O85" s="383">
        <v>3641552.5164278261</v>
      </c>
      <c r="P85" s="43">
        <v>10939125.857798416</v>
      </c>
      <c r="Q85" s="257">
        <v>243.6996159747799</v>
      </c>
      <c r="R85" s="43">
        <v>4865048.8942470616</v>
      </c>
      <c r="S85" s="257">
        <v>108.38256755052545</v>
      </c>
      <c r="T85" s="390">
        <v>15804174.752045479</v>
      </c>
      <c r="U85" s="278">
        <v>352.08218352530537</v>
      </c>
      <c r="V85" s="377">
        <v>21589871.995292123</v>
      </c>
      <c r="W85" s="383">
        <v>609845.93061475258</v>
      </c>
      <c r="X85" s="282">
        <v>13.586023328239524</v>
      </c>
      <c r="Y85" s="403">
        <v>4251398.4470425788</v>
      </c>
      <c r="Z85" s="414">
        <v>16414020.682660231</v>
      </c>
      <c r="AA85" s="273">
        <v>365.66820685354492</v>
      </c>
      <c r="AB85" s="274">
        <v>643.3086687305597</v>
      </c>
      <c r="AC85" s="169"/>
      <c r="AD85" s="285">
        <v>15582683.030862929</v>
      </c>
      <c r="AE85" s="322">
        <v>831337.65179730207</v>
      </c>
      <c r="AF85" s="323">
        <v>5.3350097037253574E-2</v>
      </c>
      <c r="AG85" s="144"/>
      <c r="AH85" s="144"/>
      <c r="AI85" s="144"/>
    </row>
    <row r="86" spans="1:35" ht="15">
      <c r="A86" s="36">
        <v>69</v>
      </c>
      <c r="B86" s="50" t="s">
        <v>71</v>
      </c>
      <c r="C86" s="43">
        <v>2351638.0870745424</v>
      </c>
      <c r="D86" s="105">
        <v>3706</v>
      </c>
      <c r="E86" s="105">
        <v>234</v>
      </c>
      <c r="F86" s="105">
        <v>426</v>
      </c>
      <c r="G86" s="105">
        <v>750</v>
      </c>
      <c r="H86" s="105">
        <v>220.45099999999999</v>
      </c>
      <c r="I86" s="43">
        <v>634.54886321493325</v>
      </c>
      <c r="J86" s="43">
        <v>6532.4055199999993</v>
      </c>
      <c r="K86" s="353">
        <v>359.99572896609499</v>
      </c>
      <c r="L86" s="267">
        <v>1410982.8522447255</v>
      </c>
      <c r="M86" s="146">
        <v>-46.170297658538232</v>
      </c>
      <c r="N86" s="146">
        <v>27.702178595122938</v>
      </c>
      <c r="O86" s="383">
        <v>180961.8643708069</v>
      </c>
      <c r="P86" s="43">
        <v>1591944.7166155323</v>
      </c>
      <c r="Q86" s="257">
        <v>243.6996159747799</v>
      </c>
      <c r="R86" s="43">
        <v>940655.23482981697</v>
      </c>
      <c r="S86" s="257">
        <v>143.998291586438</v>
      </c>
      <c r="T86" s="390">
        <v>2532599.9514453495</v>
      </c>
      <c r="U86" s="278">
        <v>387.6979075612179</v>
      </c>
      <c r="V86" s="377">
        <v>2560281.3443293716</v>
      </c>
      <c r="W86" s="383">
        <v>72319.889594927125</v>
      </c>
      <c r="X86" s="282">
        <v>11.070943065844316</v>
      </c>
      <c r="Y86" s="403">
        <v>253281.75396573404</v>
      </c>
      <c r="Z86" s="414">
        <v>2604919.8410402765</v>
      </c>
      <c r="AA86" s="273">
        <v>398.76885062706225</v>
      </c>
      <c r="AB86" s="274">
        <v>702.89256369138593</v>
      </c>
      <c r="AC86" s="169"/>
      <c r="AD86" s="285">
        <v>2432236.756218588</v>
      </c>
      <c r="AE86" s="322">
        <v>172683.08482168848</v>
      </c>
      <c r="AF86" s="323">
        <v>7.0997646253056379E-2</v>
      </c>
      <c r="AG86" s="144"/>
      <c r="AH86" s="144"/>
      <c r="AI86" s="144"/>
    </row>
    <row r="87" spans="1:35" ht="15">
      <c r="A87" s="36">
        <v>70</v>
      </c>
      <c r="B87" s="50" t="s">
        <v>72</v>
      </c>
      <c r="C87" s="43">
        <v>24011104.206669394</v>
      </c>
      <c r="D87" s="105">
        <v>19115</v>
      </c>
      <c r="E87" s="105">
        <v>2609</v>
      </c>
      <c r="F87" s="105">
        <v>2705</v>
      </c>
      <c r="G87" s="105">
        <v>2007</v>
      </c>
      <c r="H87" s="105">
        <v>104.03100000000001</v>
      </c>
      <c r="I87" s="43">
        <v>1256.1393778011716</v>
      </c>
      <c r="J87" s="43">
        <v>35681.667119999998</v>
      </c>
      <c r="K87" s="353">
        <v>672.92551454836268</v>
      </c>
      <c r="L87" s="267">
        <v>14406662.524001636</v>
      </c>
      <c r="M87" s="146">
        <v>266.75948792372947</v>
      </c>
      <c r="N87" s="146">
        <v>-160.05569275423767</v>
      </c>
      <c r="O87" s="383">
        <v>-5711053.9495177045</v>
      </c>
      <c r="P87" s="43">
        <v>8695608.5744839311</v>
      </c>
      <c r="Q87" s="257">
        <v>243.69961597477993</v>
      </c>
      <c r="R87" s="43">
        <v>9604441.6826677583</v>
      </c>
      <c r="S87" s="257">
        <v>269.17020581934509</v>
      </c>
      <c r="T87" s="390">
        <v>18300050.257151689</v>
      </c>
      <c r="U87" s="278">
        <v>512.86982179412507</v>
      </c>
      <c r="V87" s="377">
        <v>2819054.0765252104</v>
      </c>
      <c r="W87" s="383">
        <v>79629.404802710924</v>
      </c>
      <c r="X87" s="282">
        <v>2.2316615570374427</v>
      </c>
      <c r="Y87" s="403">
        <v>-5631424.5447149938</v>
      </c>
      <c r="Z87" s="414">
        <v>18379679.661954399</v>
      </c>
      <c r="AA87" s="273">
        <v>515.10148335116241</v>
      </c>
      <c r="AB87" s="274">
        <v>961.53176363873399</v>
      </c>
      <c r="AC87" s="169"/>
      <c r="AD87" s="285">
        <v>16008355.540626541</v>
      </c>
      <c r="AE87" s="322">
        <v>2371324.1213278584</v>
      </c>
      <c r="AF87" s="323">
        <v>0.14813040073415618</v>
      </c>
      <c r="AG87" s="144"/>
      <c r="AH87" s="144"/>
      <c r="AI87" s="144"/>
    </row>
    <row r="88" spans="1:35" ht="15">
      <c r="A88" s="36">
        <v>71</v>
      </c>
      <c r="B88" s="50" t="s">
        <v>73</v>
      </c>
      <c r="C88" s="43">
        <v>1436144.3485737548</v>
      </c>
      <c r="D88" s="105">
        <v>3458</v>
      </c>
      <c r="E88" s="105">
        <v>188</v>
      </c>
      <c r="F88" s="105">
        <v>332</v>
      </c>
      <c r="G88" s="105">
        <v>874</v>
      </c>
      <c r="H88" s="105">
        <v>417.27499999999998</v>
      </c>
      <c r="I88" s="43">
        <v>415.31068495481628</v>
      </c>
      <c r="J88" s="43">
        <v>6261.2579999999998</v>
      </c>
      <c r="K88" s="353">
        <v>229.369936292955</v>
      </c>
      <c r="L88" s="267">
        <v>861686.60914425284</v>
      </c>
      <c r="M88" s="146">
        <v>-176.79609033167822</v>
      </c>
      <c r="N88" s="146">
        <v>106.07765419900693</v>
      </c>
      <c r="O88" s="383">
        <v>664179.56097476569</v>
      </c>
      <c r="P88" s="43">
        <v>1525866.1701190185</v>
      </c>
      <c r="Q88" s="257">
        <v>243.69961597477993</v>
      </c>
      <c r="R88" s="43">
        <v>574457.73942950193</v>
      </c>
      <c r="S88" s="257">
        <v>91.747974517182001</v>
      </c>
      <c r="T88" s="390">
        <v>2100323.9095485206</v>
      </c>
      <c r="U88" s="278">
        <v>335.44759049196193</v>
      </c>
      <c r="V88" s="377">
        <v>3271890.8064809195</v>
      </c>
      <c r="W88" s="383">
        <v>92420.61713859695</v>
      </c>
      <c r="X88" s="282">
        <v>14.76071056944099</v>
      </c>
      <c r="Y88" s="403">
        <v>756600.17811336264</v>
      </c>
      <c r="Z88" s="414">
        <v>2192744.5266871173</v>
      </c>
      <c r="AA88" s="273">
        <v>350.20830106140289</v>
      </c>
      <c r="AB88" s="274">
        <v>634.107728943643</v>
      </c>
      <c r="AC88" s="169"/>
      <c r="AD88" s="285">
        <v>2089939.8715496729</v>
      </c>
      <c r="AE88" s="322">
        <v>102804.65513744438</v>
      </c>
      <c r="AF88" s="323">
        <v>4.9190245392665588E-2</v>
      </c>
      <c r="AG88" s="144"/>
      <c r="AH88" s="144"/>
      <c r="AI88" s="144"/>
    </row>
    <row r="89" spans="1:35" ht="15">
      <c r="A89" s="36">
        <v>72</v>
      </c>
      <c r="B89" s="50" t="s">
        <v>74</v>
      </c>
      <c r="C89" s="43">
        <v>920747.78725610639</v>
      </c>
      <c r="D89" s="105">
        <v>1712</v>
      </c>
      <c r="E89" s="105">
        <v>83</v>
      </c>
      <c r="F89" s="105">
        <v>171</v>
      </c>
      <c r="G89" s="105">
        <v>412</v>
      </c>
      <c r="H89" s="105">
        <v>109.62899999999999</v>
      </c>
      <c r="I89" s="43">
        <v>537.8199691916509</v>
      </c>
      <c r="J89" s="43">
        <v>2935.1960799999997</v>
      </c>
      <c r="K89" s="353">
        <v>313.69208807886747</v>
      </c>
      <c r="L89" s="267">
        <v>552448.67235366383</v>
      </c>
      <c r="M89" s="146">
        <v>-92.473938545765748</v>
      </c>
      <c r="N89" s="146">
        <v>55.484363127459446</v>
      </c>
      <c r="O89" s="383">
        <v>162857.4851530155</v>
      </c>
      <c r="P89" s="43">
        <v>715306.1575066793</v>
      </c>
      <c r="Q89" s="257">
        <v>243.6996159747799</v>
      </c>
      <c r="R89" s="43">
        <v>368299.11490244255</v>
      </c>
      <c r="S89" s="257">
        <v>125.47683523154699</v>
      </c>
      <c r="T89" s="390">
        <v>1083605.272409122</v>
      </c>
      <c r="U89" s="278">
        <v>369.17645120632693</v>
      </c>
      <c r="V89" s="377">
        <v>1286317.6829127753</v>
      </c>
      <c r="W89" s="383">
        <v>36334.425909204634</v>
      </c>
      <c r="X89" s="282">
        <v>12.378875182064375</v>
      </c>
      <c r="Y89" s="403">
        <v>199191.91106222014</v>
      </c>
      <c r="Z89" s="414">
        <v>1119939.6983183266</v>
      </c>
      <c r="AA89" s="273">
        <v>381.55532638839128</v>
      </c>
      <c r="AB89" s="274">
        <v>654.17038453173279</v>
      </c>
      <c r="AC89" s="169"/>
      <c r="AD89" s="285">
        <v>1099127.5046797751</v>
      </c>
      <c r="AE89" s="322">
        <v>20812.193638551515</v>
      </c>
      <c r="AF89" s="323">
        <v>1.8935195006893224E-2</v>
      </c>
      <c r="AG89" s="144"/>
      <c r="AH89" s="144"/>
      <c r="AI89" s="144"/>
    </row>
    <row r="90" spans="1:35" ht="15">
      <c r="A90" s="36">
        <v>73</v>
      </c>
      <c r="B90" s="50" t="s">
        <v>75</v>
      </c>
      <c r="C90" s="43">
        <v>1100079.6956858966</v>
      </c>
      <c r="D90" s="105">
        <v>2014</v>
      </c>
      <c r="E90" s="105">
        <v>120</v>
      </c>
      <c r="F90" s="105">
        <v>225</v>
      </c>
      <c r="G90" s="105">
        <v>376</v>
      </c>
      <c r="H90" s="105">
        <v>279.875</v>
      </c>
      <c r="I90" s="43">
        <v>546.21633350838954</v>
      </c>
      <c r="J90" s="43">
        <v>3731.95</v>
      </c>
      <c r="K90" s="353">
        <v>294.77342828438123</v>
      </c>
      <c r="L90" s="267">
        <v>660047.81741153786</v>
      </c>
      <c r="M90" s="146">
        <v>-111.39259834025199</v>
      </c>
      <c r="N90" s="146">
        <v>66.835559004151193</v>
      </c>
      <c r="O90" s="383">
        <v>249426.96442554204</v>
      </c>
      <c r="P90" s="43">
        <v>909474.78183707991</v>
      </c>
      <c r="Q90" s="257">
        <v>243.69961597477993</v>
      </c>
      <c r="R90" s="43">
        <v>440031.87827435863</v>
      </c>
      <c r="S90" s="257">
        <v>117.9093713137525</v>
      </c>
      <c r="T90" s="390">
        <v>1349506.6601114385</v>
      </c>
      <c r="U90" s="278">
        <v>361.60898728853243</v>
      </c>
      <c r="V90" s="377">
        <v>1706089.894659413</v>
      </c>
      <c r="W90" s="383">
        <v>48191.669674923287</v>
      </c>
      <c r="X90" s="282">
        <v>12.913267775539138</v>
      </c>
      <c r="Y90" s="403">
        <v>297618.63410046534</v>
      </c>
      <c r="Z90" s="414">
        <v>1397698.3297863617</v>
      </c>
      <c r="AA90" s="273">
        <v>374.52225506407154</v>
      </c>
      <c r="AB90" s="274">
        <v>693.99122630901775</v>
      </c>
      <c r="AC90" s="169"/>
      <c r="AD90" s="285">
        <v>1320614.5647687942</v>
      </c>
      <c r="AE90" s="322">
        <v>77083.765017567435</v>
      </c>
      <c r="AF90" s="323">
        <v>5.8369615990917723E-2</v>
      </c>
      <c r="AG90" s="144"/>
      <c r="AH90" s="144"/>
      <c r="AI90" s="144"/>
    </row>
    <row r="91" spans="1:35" ht="15">
      <c r="A91" s="36">
        <v>74</v>
      </c>
      <c r="B91" s="50" t="s">
        <v>76</v>
      </c>
      <c r="C91" s="43">
        <v>1758607.6395271262</v>
      </c>
      <c r="D91" s="105">
        <v>3894</v>
      </c>
      <c r="E91" s="105">
        <v>194</v>
      </c>
      <c r="F91" s="105">
        <v>328</v>
      </c>
      <c r="G91" s="105">
        <v>853</v>
      </c>
      <c r="H91" s="105">
        <v>643.17599999999993</v>
      </c>
      <c r="I91" s="43">
        <v>451.6198355231449</v>
      </c>
      <c r="J91" s="43">
        <v>7026.08752</v>
      </c>
      <c r="K91" s="353">
        <v>250.29685931483047</v>
      </c>
      <c r="L91" s="267">
        <v>1055164.5837162756</v>
      </c>
      <c r="M91" s="146">
        <v>-155.86916730980275</v>
      </c>
      <c r="N91" s="146">
        <v>93.521500385881652</v>
      </c>
      <c r="O91" s="383">
        <v>657090.24671291828</v>
      </c>
      <c r="P91" s="43">
        <v>1712254.830429194</v>
      </c>
      <c r="Q91" s="257">
        <v>243.69961597477996</v>
      </c>
      <c r="R91" s="43">
        <v>703443.05581085058</v>
      </c>
      <c r="S91" s="257">
        <v>100.11874372593221</v>
      </c>
      <c r="T91" s="390">
        <v>2415697.8862400446</v>
      </c>
      <c r="U91" s="278">
        <v>343.81835970071216</v>
      </c>
      <c r="V91" s="377">
        <v>3524526.6837431998</v>
      </c>
      <c r="W91" s="383">
        <v>99556.785510011381</v>
      </c>
      <c r="X91" s="282">
        <v>14.169590860720076</v>
      </c>
      <c r="Y91" s="403">
        <v>756647.03222292964</v>
      </c>
      <c r="Z91" s="414">
        <v>2515254.6717500561</v>
      </c>
      <c r="AA91" s="273">
        <v>357.98795056143223</v>
      </c>
      <c r="AB91" s="274">
        <v>645.93083506678374</v>
      </c>
      <c r="AC91" s="169"/>
      <c r="AD91" s="285">
        <v>2376718.3419995722</v>
      </c>
      <c r="AE91" s="322">
        <v>138536.32975048386</v>
      </c>
      <c r="AF91" s="323">
        <v>5.8288913457844149E-2</v>
      </c>
      <c r="AG91" s="144"/>
      <c r="AH91" s="144"/>
      <c r="AI91" s="144"/>
    </row>
    <row r="92" spans="1:35" ht="15">
      <c r="A92" s="36">
        <v>75</v>
      </c>
      <c r="B92" s="50" t="s">
        <v>77</v>
      </c>
      <c r="C92" s="43">
        <v>2193156.4281980544</v>
      </c>
      <c r="D92" s="105">
        <v>3521</v>
      </c>
      <c r="E92" s="105">
        <v>172</v>
      </c>
      <c r="F92" s="105">
        <v>348</v>
      </c>
      <c r="G92" s="105">
        <v>810</v>
      </c>
      <c r="H92" s="105">
        <v>350.37300000000005</v>
      </c>
      <c r="I92" s="43">
        <v>622.87884924682032</v>
      </c>
      <c r="J92" s="43">
        <v>6189.9269599999998</v>
      </c>
      <c r="K92" s="353">
        <v>354.31055041044533</v>
      </c>
      <c r="L92" s="267">
        <v>1315893.8569188325</v>
      </c>
      <c r="M92" s="146">
        <v>-51.855476214187888</v>
      </c>
      <c r="N92" s="146">
        <v>31.113285728512732</v>
      </c>
      <c r="O92" s="383">
        <v>192588.9661451042</v>
      </c>
      <c r="P92" s="43">
        <v>1508482.8230639368</v>
      </c>
      <c r="Q92" s="257">
        <v>243.6996159747799</v>
      </c>
      <c r="R92" s="43">
        <v>877262.5712792218</v>
      </c>
      <c r="S92" s="257">
        <v>141.72422016417812</v>
      </c>
      <c r="T92" s="390">
        <v>2385745.3943431587</v>
      </c>
      <c r="U92" s="278">
        <v>385.42383613895805</v>
      </c>
      <c r="V92" s="377">
        <v>2461242.6933364216</v>
      </c>
      <c r="W92" s="383">
        <v>69522.359424540031</v>
      </c>
      <c r="X92" s="282">
        <v>11.231531466170972</v>
      </c>
      <c r="Y92" s="403">
        <v>262111.32556964422</v>
      </c>
      <c r="Z92" s="414">
        <v>2455267.7537676985</v>
      </c>
      <c r="AA92" s="273">
        <v>396.65536760512902</v>
      </c>
      <c r="AB92" s="274">
        <v>697.32114563126913</v>
      </c>
      <c r="AC92" s="169"/>
      <c r="AD92" s="285">
        <v>2329356.0904477476</v>
      </c>
      <c r="AE92" s="322">
        <v>125911.66331995092</v>
      </c>
      <c r="AF92" s="323">
        <v>5.4054278706588077E-2</v>
      </c>
      <c r="AG92" s="144"/>
      <c r="AH92" s="144"/>
      <c r="AI92" s="144"/>
    </row>
    <row r="93" spans="1:35" ht="15">
      <c r="A93" s="36">
        <v>76</v>
      </c>
      <c r="B93" s="50" t="s">
        <v>78</v>
      </c>
      <c r="C93" s="43">
        <v>24055838.548801422</v>
      </c>
      <c r="D93" s="105">
        <v>36344</v>
      </c>
      <c r="E93" s="105">
        <v>2631</v>
      </c>
      <c r="F93" s="105">
        <v>3974</v>
      </c>
      <c r="G93" s="105">
        <v>7881</v>
      </c>
      <c r="H93" s="105">
        <v>987.91300000000001</v>
      </c>
      <c r="I93" s="43">
        <v>661.89298230248244</v>
      </c>
      <c r="J93" s="43">
        <v>62789.347760000004</v>
      </c>
      <c r="K93" s="353">
        <v>383.11973936646319</v>
      </c>
      <c r="L93" s="267">
        <v>14433503.129280852</v>
      </c>
      <c r="M93" s="146">
        <v>-23.046287258170025</v>
      </c>
      <c r="N93" s="146">
        <v>13.827772354902015</v>
      </c>
      <c r="O93" s="383">
        <v>868236.80713805684</v>
      </c>
      <c r="P93" s="43">
        <v>15301739.93641891</v>
      </c>
      <c r="Q93" s="257">
        <v>243.69961597477993</v>
      </c>
      <c r="R93" s="43">
        <v>9622335.41952057</v>
      </c>
      <c r="S93" s="257">
        <v>153.2478957465853</v>
      </c>
      <c r="T93" s="390">
        <v>24924075.355939478</v>
      </c>
      <c r="U93" s="278">
        <v>396.94751172136523</v>
      </c>
      <c r="V93" s="377">
        <v>23157430.19320434</v>
      </c>
      <c r="W93" s="383">
        <v>654124.51587950159</v>
      </c>
      <c r="X93" s="282">
        <v>10.417762553924984</v>
      </c>
      <c r="Y93" s="403">
        <v>1522361.3230175585</v>
      </c>
      <c r="Z93" s="414">
        <v>25578199.871818978</v>
      </c>
      <c r="AA93" s="273">
        <v>407.36527427529018</v>
      </c>
      <c r="AB93" s="274">
        <v>703.78053796552331</v>
      </c>
      <c r="AC93" s="169"/>
      <c r="AD93" s="285">
        <v>24044868.886494506</v>
      </c>
      <c r="AE93" s="322">
        <v>1533330.9853244722</v>
      </c>
      <c r="AF93" s="323">
        <v>6.3769571485819743E-2</v>
      </c>
      <c r="AG93" s="144"/>
      <c r="AH93" s="144"/>
      <c r="AI93" s="144"/>
    </row>
    <row r="94" spans="1:35" ht="15">
      <c r="A94" s="36">
        <v>77</v>
      </c>
      <c r="B94" s="50" t="s">
        <v>79</v>
      </c>
      <c r="C94" s="43">
        <v>14867064.426321926</v>
      </c>
      <c r="D94" s="105">
        <v>20330</v>
      </c>
      <c r="E94" s="105">
        <v>1462</v>
      </c>
      <c r="F94" s="105">
        <v>2232</v>
      </c>
      <c r="G94" s="105">
        <v>3945</v>
      </c>
      <c r="H94" s="105">
        <v>298.18400000000003</v>
      </c>
      <c r="I94" s="43">
        <v>731.28698604633178</v>
      </c>
      <c r="J94" s="43">
        <v>34399.939680000003</v>
      </c>
      <c r="K94" s="353">
        <v>432.1828632439603</v>
      </c>
      <c r="L94" s="267">
        <v>8920238.6557931546</v>
      </c>
      <c r="M94" s="146">
        <v>26.01683661932708</v>
      </c>
      <c r="N94" s="146">
        <v>-15.610101971596247</v>
      </c>
      <c r="O94" s="383">
        <v>-536986.56622156</v>
      </c>
      <c r="P94" s="43">
        <v>8383252.0895715943</v>
      </c>
      <c r="Q94" s="257">
        <v>243.6996159747799</v>
      </c>
      <c r="R94" s="43">
        <v>5946825.770528771</v>
      </c>
      <c r="S94" s="257">
        <v>172.87314529758416</v>
      </c>
      <c r="T94" s="390">
        <v>14330077.860100366</v>
      </c>
      <c r="U94" s="278">
        <v>416.57276127236412</v>
      </c>
      <c r="V94" s="377">
        <v>10999323.022526257</v>
      </c>
      <c r="W94" s="383">
        <v>310696.25546031573</v>
      </c>
      <c r="X94" s="282">
        <v>9.0318837285913443</v>
      </c>
      <c r="Y94" s="403">
        <v>-226290.31076124427</v>
      </c>
      <c r="Z94" s="414">
        <v>14640774.115560682</v>
      </c>
      <c r="AA94" s="273">
        <v>425.60464500095543</v>
      </c>
      <c r="AB94" s="274">
        <v>720.15612963899082</v>
      </c>
      <c r="AC94" s="169"/>
      <c r="AD94" s="285">
        <v>13593377.703595517</v>
      </c>
      <c r="AE94" s="322">
        <v>1047396.4119651653</v>
      </c>
      <c r="AF94" s="323">
        <v>7.7051961241989542E-2</v>
      </c>
      <c r="AG94" s="144"/>
      <c r="AH94" s="144"/>
      <c r="AI94" s="144"/>
    </row>
    <row r="95" spans="1:35" ht="15">
      <c r="A95" s="36">
        <v>78</v>
      </c>
      <c r="B95" s="53" t="s">
        <v>80</v>
      </c>
      <c r="C95" s="43">
        <v>7461755.9831433985</v>
      </c>
      <c r="D95" s="105">
        <v>10698</v>
      </c>
      <c r="E95" s="105">
        <v>1064</v>
      </c>
      <c r="F95" s="105">
        <v>1297</v>
      </c>
      <c r="G95" s="105">
        <v>1816</v>
      </c>
      <c r="H95" s="105">
        <v>285.82099999999997</v>
      </c>
      <c r="I95" s="43">
        <v>697.49074435814157</v>
      </c>
      <c r="J95" s="43">
        <v>19194.267919999998</v>
      </c>
      <c r="K95" s="353">
        <v>388.74918357101888</v>
      </c>
      <c r="L95" s="267">
        <v>4477053.5898860386</v>
      </c>
      <c r="M95" s="146">
        <v>-17.416843053614343</v>
      </c>
      <c r="N95" s="146">
        <v>10.450105832168605</v>
      </c>
      <c r="O95" s="383">
        <v>200582.13113499875</v>
      </c>
      <c r="P95" s="43">
        <v>4677635.7210210375</v>
      </c>
      <c r="Q95" s="257">
        <v>243.69961597477993</v>
      </c>
      <c r="R95" s="43">
        <v>2984702.3932573595</v>
      </c>
      <c r="S95" s="257">
        <v>155.49967342840756</v>
      </c>
      <c r="T95" s="390">
        <v>7662338.1142783966</v>
      </c>
      <c r="U95" s="278">
        <v>399.19928940318749</v>
      </c>
      <c r="V95" s="377">
        <v>6971012.662214797</v>
      </c>
      <c r="W95" s="383">
        <v>196909.16672607558</v>
      </c>
      <c r="X95" s="282">
        <v>10.25874847359511</v>
      </c>
      <c r="Y95" s="403">
        <v>397491.29786107433</v>
      </c>
      <c r="Z95" s="414">
        <v>7859247.2810044717</v>
      </c>
      <c r="AA95" s="273">
        <v>409.45803787678256</v>
      </c>
      <c r="AB95" s="274">
        <v>734.64640876841202</v>
      </c>
      <c r="AC95" s="169"/>
      <c r="AD95" s="285">
        <v>7220413.0089679705</v>
      </c>
      <c r="AE95" s="322">
        <v>638834.27203650121</v>
      </c>
      <c r="AF95" s="323">
        <v>8.8476139971917167E-2</v>
      </c>
      <c r="AG95" s="144"/>
      <c r="AH95" s="144"/>
      <c r="AI95" s="144"/>
    </row>
    <row r="96" spans="1:35" ht="15">
      <c r="A96" s="36">
        <v>79</v>
      </c>
      <c r="B96" s="50" t="s">
        <v>81</v>
      </c>
      <c r="C96" s="43">
        <v>2328039.7126946966</v>
      </c>
      <c r="D96" s="105">
        <v>4138</v>
      </c>
      <c r="E96" s="105">
        <v>246</v>
      </c>
      <c r="F96" s="105">
        <v>439</v>
      </c>
      <c r="G96" s="105">
        <v>881</v>
      </c>
      <c r="H96" s="105">
        <v>485.024</v>
      </c>
      <c r="I96" s="43">
        <v>562.60022056420894</v>
      </c>
      <c r="J96" s="43">
        <v>7533.9564800000007</v>
      </c>
      <c r="K96" s="353">
        <v>309.00625970893537</v>
      </c>
      <c r="L96" s="267">
        <v>1396823.827616818</v>
      </c>
      <c r="M96" s="146">
        <v>-97.159766915697844</v>
      </c>
      <c r="N96" s="146">
        <v>58.295860149418701</v>
      </c>
      <c r="O96" s="383">
        <v>439198.47332988685</v>
      </c>
      <c r="P96" s="43">
        <v>1836022.3009467048</v>
      </c>
      <c r="Q96" s="257">
        <v>243.6996159747799</v>
      </c>
      <c r="R96" s="43">
        <v>931215.88507787872</v>
      </c>
      <c r="S96" s="257">
        <v>123.60250388357414</v>
      </c>
      <c r="T96" s="390">
        <v>2767238.1860245834</v>
      </c>
      <c r="U96" s="278">
        <v>367.30211985835405</v>
      </c>
      <c r="V96" s="377">
        <v>3336977.1201034365</v>
      </c>
      <c r="W96" s="383">
        <v>94259.100641883255</v>
      </c>
      <c r="X96" s="282">
        <v>12.511235085058953</v>
      </c>
      <c r="Y96" s="403">
        <v>533457.57397177012</v>
      </c>
      <c r="Z96" s="414">
        <v>2861497.2866664669</v>
      </c>
      <c r="AA96" s="273">
        <v>379.813354943413</v>
      </c>
      <c r="AB96" s="274">
        <v>691.51698566130176</v>
      </c>
      <c r="AC96" s="169"/>
      <c r="AD96" s="285">
        <v>2672037.1382037806</v>
      </c>
      <c r="AE96" s="322">
        <v>189460.14846268622</v>
      </c>
      <c r="AF96" s="323">
        <v>7.090475867788526E-2</v>
      </c>
      <c r="AG96" s="144"/>
      <c r="AH96" s="144"/>
      <c r="AI96" s="144"/>
    </row>
    <row r="97" spans="1:35" ht="15">
      <c r="A97" s="36">
        <v>80</v>
      </c>
      <c r="B97" s="50" t="s">
        <v>82</v>
      </c>
      <c r="C97" s="43">
        <v>1819638.3742832395</v>
      </c>
      <c r="D97" s="105">
        <v>2928</v>
      </c>
      <c r="E97" s="105">
        <v>164</v>
      </c>
      <c r="F97" s="105">
        <v>272</v>
      </c>
      <c r="G97" s="105">
        <v>701</v>
      </c>
      <c r="H97" s="105">
        <v>515.05499999999995</v>
      </c>
      <c r="I97" s="43">
        <v>621.46119340274572</v>
      </c>
      <c r="J97" s="43">
        <v>5500.1036000000004</v>
      </c>
      <c r="K97" s="353">
        <v>330.83710901068105</v>
      </c>
      <c r="L97" s="267">
        <v>1091783.0245699435</v>
      </c>
      <c r="M97" s="146">
        <v>-75.328917613952171</v>
      </c>
      <c r="N97" s="146">
        <v>45.197350568371299</v>
      </c>
      <c r="O97" s="383">
        <v>248590.11057156103</v>
      </c>
      <c r="P97" s="43">
        <v>1340373.1351415045</v>
      </c>
      <c r="Q97" s="257">
        <v>243.69961597477987</v>
      </c>
      <c r="R97" s="43">
        <v>727855.34971329581</v>
      </c>
      <c r="S97" s="257">
        <v>132.33484360427244</v>
      </c>
      <c r="T97" s="390">
        <v>2068228.4848548002</v>
      </c>
      <c r="U97" s="278">
        <v>376.03445957905228</v>
      </c>
      <c r="V97" s="377">
        <v>2316061.0498968177</v>
      </c>
      <c r="W97" s="383">
        <v>65421.434950744573</v>
      </c>
      <c r="X97" s="282">
        <v>11.894582304003249</v>
      </c>
      <c r="Y97" s="403">
        <v>314011.54552230559</v>
      </c>
      <c r="Z97" s="414">
        <v>2133649.9198055449</v>
      </c>
      <c r="AA97" s="273">
        <v>387.92904188305556</v>
      </c>
      <c r="AB97" s="274">
        <v>728.70557370407948</v>
      </c>
      <c r="AC97" s="169"/>
      <c r="AD97" s="285">
        <v>1897413.9470508213</v>
      </c>
      <c r="AE97" s="322">
        <v>236235.97275472363</v>
      </c>
      <c r="AF97" s="323">
        <v>0.12450418271769781</v>
      </c>
      <c r="AG97" s="144"/>
      <c r="AH97" s="144"/>
      <c r="AI97" s="144"/>
    </row>
    <row r="98" spans="1:35" ht="15">
      <c r="A98" s="36">
        <v>81</v>
      </c>
      <c r="B98" s="50" t="s">
        <v>83</v>
      </c>
      <c r="C98" s="43">
        <v>2746354.1817307938</v>
      </c>
      <c r="D98" s="105">
        <v>5676</v>
      </c>
      <c r="E98" s="105">
        <v>353</v>
      </c>
      <c r="F98" s="105">
        <v>575</v>
      </c>
      <c r="G98" s="105">
        <v>1351</v>
      </c>
      <c r="H98" s="105">
        <v>375.00300000000004</v>
      </c>
      <c r="I98" s="43">
        <v>483.85380227815256</v>
      </c>
      <c r="J98" s="43">
        <v>9946.2645599999996</v>
      </c>
      <c r="K98" s="353">
        <v>276.11915661036807</v>
      </c>
      <c r="L98" s="267">
        <v>1647812.5090384763</v>
      </c>
      <c r="M98" s="146">
        <v>-130.04687001426515</v>
      </c>
      <c r="N98" s="146">
        <v>78.028122008559095</v>
      </c>
      <c r="O98" s="383">
        <v>776088.34461708728</v>
      </c>
      <c r="P98" s="43">
        <v>2423900.8536555637</v>
      </c>
      <c r="Q98" s="257">
        <v>243.69961597477996</v>
      </c>
      <c r="R98" s="43">
        <v>1098541.6726923175</v>
      </c>
      <c r="S98" s="257">
        <v>110.44766264414724</v>
      </c>
      <c r="T98" s="390">
        <v>3522442.5263478812</v>
      </c>
      <c r="U98" s="278">
        <v>354.1472786189272</v>
      </c>
      <c r="V98" s="377">
        <v>4732552.3271456035</v>
      </c>
      <c r="W98" s="383">
        <v>133679.70772408799</v>
      </c>
      <c r="X98" s="282">
        <v>13.440192236761495</v>
      </c>
      <c r="Y98" s="403">
        <v>909768.05234117527</v>
      </c>
      <c r="Z98" s="414">
        <v>3656122.2340719691</v>
      </c>
      <c r="AA98" s="273">
        <v>367.58747085568871</v>
      </c>
      <c r="AB98" s="274">
        <v>644.13710959689377</v>
      </c>
      <c r="AC98" s="169"/>
      <c r="AD98" s="285">
        <v>3453832.408426302</v>
      </c>
      <c r="AE98" s="322">
        <v>202289.82564566704</v>
      </c>
      <c r="AF98" s="323">
        <v>5.8569670361579007E-2</v>
      </c>
      <c r="AG98" s="144"/>
      <c r="AH98" s="144"/>
      <c r="AI98" s="144"/>
    </row>
    <row r="99" spans="1:35" ht="15">
      <c r="A99" s="36">
        <v>82</v>
      </c>
      <c r="B99" s="50" t="s">
        <v>84</v>
      </c>
      <c r="C99" s="43">
        <v>5049828.4864724288</v>
      </c>
      <c r="D99" s="105">
        <v>10497</v>
      </c>
      <c r="E99" s="105">
        <v>647</v>
      </c>
      <c r="F99" s="105">
        <v>957</v>
      </c>
      <c r="G99" s="105">
        <v>2266</v>
      </c>
      <c r="H99" s="105">
        <v>363.10699999999997</v>
      </c>
      <c r="I99" s="43">
        <v>481.07349590096493</v>
      </c>
      <c r="J99" s="43">
        <v>17359.56264</v>
      </c>
      <c r="K99" s="353">
        <v>290.89606640414928</v>
      </c>
      <c r="L99" s="267">
        <v>3029897.0918834573</v>
      </c>
      <c r="M99" s="146">
        <v>-115.26996022048394</v>
      </c>
      <c r="N99" s="146">
        <v>69.161976132290363</v>
      </c>
      <c r="O99" s="383">
        <v>1200621.6569746796</v>
      </c>
      <c r="P99" s="43">
        <v>4230518.7488581371</v>
      </c>
      <c r="Q99" s="257">
        <v>243.69961597477993</v>
      </c>
      <c r="R99" s="43">
        <v>2019931.3945889715</v>
      </c>
      <c r="S99" s="257">
        <v>116.35842656165971</v>
      </c>
      <c r="T99" s="390">
        <v>6250450.1434471086</v>
      </c>
      <c r="U99" s="278">
        <v>360.05804253643964</v>
      </c>
      <c r="V99" s="377">
        <v>8003368.0413649064</v>
      </c>
      <c r="W99" s="383">
        <v>226069.95689010384</v>
      </c>
      <c r="X99" s="282">
        <v>13.022791044815392</v>
      </c>
      <c r="Y99" s="403">
        <v>1426691.6138647834</v>
      </c>
      <c r="Z99" s="414">
        <v>6476520.100337212</v>
      </c>
      <c r="AA99" s="273">
        <v>373.08083358125504</v>
      </c>
      <c r="AB99" s="274">
        <v>616.987720333163</v>
      </c>
      <c r="AC99" s="169"/>
      <c r="AD99" s="285">
        <v>6110476.4386771889</v>
      </c>
      <c r="AE99" s="322">
        <v>366043.66166002303</v>
      </c>
      <c r="AF99" s="323">
        <v>5.9904275113981997E-2</v>
      </c>
      <c r="AG99" s="144"/>
      <c r="AH99" s="144"/>
      <c r="AI99" s="144"/>
    </row>
    <row r="100" spans="1:35" ht="15">
      <c r="A100" s="36">
        <v>83</v>
      </c>
      <c r="B100" s="50" t="s">
        <v>85</v>
      </c>
      <c r="C100" s="43">
        <v>2594408.6227163612</v>
      </c>
      <c r="D100" s="105">
        <v>5875</v>
      </c>
      <c r="E100" s="105">
        <v>349</v>
      </c>
      <c r="F100" s="105">
        <v>678</v>
      </c>
      <c r="G100" s="105">
        <v>1298</v>
      </c>
      <c r="H100" s="105">
        <v>519.62400000000002</v>
      </c>
      <c r="I100" s="43">
        <v>441.60146769640193</v>
      </c>
      <c r="J100" s="43">
        <v>10652.288479999999</v>
      </c>
      <c r="K100" s="353">
        <v>243.55410835779031</v>
      </c>
      <c r="L100" s="267">
        <v>1556645.1736298166</v>
      </c>
      <c r="M100" s="146">
        <v>-162.61191826684291</v>
      </c>
      <c r="N100" s="146">
        <v>97.567150960105735</v>
      </c>
      <c r="O100" s="383">
        <v>1039313.4381987551</v>
      </c>
      <c r="P100" s="43">
        <v>2595958.6118285717</v>
      </c>
      <c r="Q100" s="257">
        <v>243.6996159747799</v>
      </c>
      <c r="R100" s="43">
        <v>1037763.4490865446</v>
      </c>
      <c r="S100" s="257">
        <v>97.421643343116131</v>
      </c>
      <c r="T100" s="390">
        <v>3633722.0609151162</v>
      </c>
      <c r="U100" s="278">
        <v>341.12125931789603</v>
      </c>
      <c r="V100" s="377">
        <v>5415379.289812386</v>
      </c>
      <c r="W100" s="383">
        <v>152967.42024907068</v>
      </c>
      <c r="X100" s="282">
        <v>14.360052352719487</v>
      </c>
      <c r="Y100" s="403">
        <v>1192280.8584478258</v>
      </c>
      <c r="Z100" s="414">
        <v>3786689.4811641867</v>
      </c>
      <c r="AA100" s="273">
        <v>355.48131167061547</v>
      </c>
      <c r="AB100" s="274">
        <v>644.54289041092545</v>
      </c>
      <c r="AC100" s="169"/>
      <c r="AD100" s="285">
        <v>3612765.9014219795</v>
      </c>
      <c r="AE100" s="322">
        <v>173923.57974220719</v>
      </c>
      <c r="AF100" s="323">
        <v>4.8141392076843648E-2</v>
      </c>
      <c r="AG100" s="144"/>
      <c r="AH100" s="144"/>
      <c r="AI100" s="144"/>
    </row>
    <row r="101" spans="1:35" ht="15">
      <c r="A101" s="36">
        <v>84</v>
      </c>
      <c r="B101" s="50" t="s">
        <v>86</v>
      </c>
      <c r="C101" s="43">
        <v>4735168.5219322471</v>
      </c>
      <c r="D101" s="105">
        <v>8736</v>
      </c>
      <c r="E101" s="105">
        <v>548</v>
      </c>
      <c r="F101" s="105">
        <v>926</v>
      </c>
      <c r="G101" s="105">
        <v>1775</v>
      </c>
      <c r="H101" s="105">
        <v>301.47900000000004</v>
      </c>
      <c r="I101" s="43">
        <v>542.02936377429569</v>
      </c>
      <c r="J101" s="43">
        <v>14808.828079999999</v>
      </c>
      <c r="K101" s="353">
        <v>319.75308892452529</v>
      </c>
      <c r="L101" s="267">
        <v>2841101.1131593483</v>
      </c>
      <c r="M101" s="146">
        <v>-86.412937700107932</v>
      </c>
      <c r="N101" s="146">
        <v>51.847762620064756</v>
      </c>
      <c r="O101" s="383">
        <v>767804.60297318932</v>
      </c>
      <c r="P101" s="43">
        <v>3608905.7161325375</v>
      </c>
      <c r="Q101" s="257">
        <v>243.69961597477993</v>
      </c>
      <c r="R101" s="43">
        <v>1894067.4087728988</v>
      </c>
      <c r="S101" s="257">
        <v>127.90123556981013</v>
      </c>
      <c r="T101" s="390">
        <v>5502973.1249054363</v>
      </c>
      <c r="U101" s="278">
        <v>371.60085154459006</v>
      </c>
      <c r="V101" s="377">
        <v>6400051.142518702</v>
      </c>
      <c r="W101" s="383">
        <v>180781.30087304011</v>
      </c>
      <c r="X101" s="282">
        <v>12.207670984930505</v>
      </c>
      <c r="Y101" s="403">
        <v>948585.90384622943</v>
      </c>
      <c r="Z101" s="414">
        <v>5683754.4257784765</v>
      </c>
      <c r="AA101" s="273">
        <v>383.80852252952059</v>
      </c>
      <c r="AB101" s="274">
        <v>650.61291503874497</v>
      </c>
      <c r="AC101" s="169"/>
      <c r="AD101" s="285">
        <v>5323072.3753984403</v>
      </c>
      <c r="AE101" s="322">
        <v>360682.05038003623</v>
      </c>
      <c r="AF101" s="323">
        <v>6.7758246543292433E-2</v>
      </c>
      <c r="AG101" s="144"/>
      <c r="AH101" s="144"/>
      <c r="AI101" s="144"/>
    </row>
    <row r="102" spans="1:35" ht="15">
      <c r="A102" s="36">
        <v>85</v>
      </c>
      <c r="B102" s="50" t="s">
        <v>87</v>
      </c>
      <c r="C102" s="43">
        <v>1572267.5191955999</v>
      </c>
      <c r="D102" s="105">
        <v>3457</v>
      </c>
      <c r="E102" s="105">
        <v>181</v>
      </c>
      <c r="F102" s="105">
        <v>338</v>
      </c>
      <c r="G102" s="105">
        <v>761</v>
      </c>
      <c r="H102" s="105">
        <v>308.70299999999997</v>
      </c>
      <c r="I102" s="43">
        <v>454.80691906149838</v>
      </c>
      <c r="J102" s="43">
        <v>6014.78856</v>
      </c>
      <c r="K102" s="353">
        <v>261.40029753524703</v>
      </c>
      <c r="L102" s="267">
        <v>943360.51151735988</v>
      </c>
      <c r="M102" s="146">
        <v>-144.76572908938618</v>
      </c>
      <c r="N102" s="146">
        <v>86.859437453631713</v>
      </c>
      <c r="O102" s="383">
        <v>522441.15072413953</v>
      </c>
      <c r="P102" s="43">
        <v>1465801.6622414994</v>
      </c>
      <c r="Q102" s="257">
        <v>243.6996159747799</v>
      </c>
      <c r="R102" s="43">
        <v>628907.00767824007</v>
      </c>
      <c r="S102" s="257">
        <v>104.56011901409882</v>
      </c>
      <c r="T102" s="390">
        <v>2094708.6699197395</v>
      </c>
      <c r="U102" s="278">
        <v>348.25973498887873</v>
      </c>
      <c r="V102" s="377">
        <v>2950439.5774774142</v>
      </c>
      <c r="W102" s="383">
        <v>83340.631674039963</v>
      </c>
      <c r="X102" s="282">
        <v>13.85595367861775</v>
      </c>
      <c r="Y102" s="403">
        <v>605781.78239817952</v>
      </c>
      <c r="Z102" s="414">
        <v>2178049.3015937796</v>
      </c>
      <c r="AA102" s="273">
        <v>362.1156886674965</v>
      </c>
      <c r="AB102" s="274">
        <v>630.04029551454425</v>
      </c>
      <c r="AC102" s="169"/>
      <c r="AD102" s="285">
        <v>2127292.8207741929</v>
      </c>
      <c r="AE102" s="322">
        <v>50756.480819586664</v>
      </c>
      <c r="AF102" s="323">
        <v>2.385965877566143E-2</v>
      </c>
      <c r="AG102" s="144"/>
      <c r="AH102" s="144"/>
      <c r="AI102" s="144"/>
    </row>
    <row r="103" spans="1:35" ht="15">
      <c r="A103" s="36">
        <v>86</v>
      </c>
      <c r="B103" s="50" t="s">
        <v>88</v>
      </c>
      <c r="C103" s="43">
        <v>10020079.399485858</v>
      </c>
      <c r="D103" s="105">
        <v>29257</v>
      </c>
      <c r="E103" s="105">
        <v>1690</v>
      </c>
      <c r="F103" s="105">
        <v>3247</v>
      </c>
      <c r="G103" s="105">
        <v>5848</v>
      </c>
      <c r="H103" s="105">
        <v>2516.527</v>
      </c>
      <c r="I103" s="43">
        <v>342.48485488894482</v>
      </c>
      <c r="J103" s="43">
        <v>51949.461039999995</v>
      </c>
      <c r="K103" s="353">
        <v>192.88129653107677</v>
      </c>
      <c r="L103" s="267">
        <v>6012047.6396915149</v>
      </c>
      <c r="M103" s="146">
        <v>-213.28473009355645</v>
      </c>
      <c r="N103" s="146">
        <v>127.97083805613386</v>
      </c>
      <c r="O103" s="383">
        <v>6648016.0658532744</v>
      </c>
      <c r="P103" s="43">
        <v>12660063.705544788</v>
      </c>
      <c r="Q103" s="257">
        <v>243.6996159747799</v>
      </c>
      <c r="R103" s="43">
        <v>4008031.7597943433</v>
      </c>
      <c r="S103" s="257">
        <v>77.152518612430697</v>
      </c>
      <c r="T103" s="390">
        <v>16668095.465339132</v>
      </c>
      <c r="U103" s="278">
        <v>320.85213458721057</v>
      </c>
      <c r="V103" s="377">
        <v>29042340.462858606</v>
      </c>
      <c r="W103" s="383">
        <v>820354.7084792637</v>
      </c>
      <c r="X103" s="282">
        <v>15.791399796190529</v>
      </c>
      <c r="Y103" s="403">
        <v>7468370.7743325382</v>
      </c>
      <c r="Z103" s="414">
        <v>17488450.173818395</v>
      </c>
      <c r="AA103" s="273">
        <v>336.64353438340112</v>
      </c>
      <c r="AB103" s="274">
        <v>597.75268051469368</v>
      </c>
      <c r="AC103" s="169"/>
      <c r="AD103" s="285">
        <v>16784902.846522242</v>
      </c>
      <c r="AE103" s="322">
        <v>703547.32729615271</v>
      </c>
      <c r="AF103" s="323">
        <v>4.1915484035221828E-2</v>
      </c>
      <c r="AG103" s="144"/>
      <c r="AH103" s="144"/>
      <c r="AI103" s="144"/>
    </row>
    <row r="104" spans="1:35" ht="15">
      <c r="A104" s="36">
        <v>87</v>
      </c>
      <c r="B104" s="50" t="s">
        <v>89</v>
      </c>
      <c r="C104" s="43">
        <v>1769694.1408861547</v>
      </c>
      <c r="D104" s="105">
        <v>5563</v>
      </c>
      <c r="E104" s="105">
        <v>235</v>
      </c>
      <c r="F104" s="105">
        <v>540</v>
      </c>
      <c r="G104" s="105">
        <v>1250</v>
      </c>
      <c r="H104" s="105">
        <v>626.995</v>
      </c>
      <c r="I104" s="43">
        <v>318.11866634660339</v>
      </c>
      <c r="J104" s="43">
        <v>9751.3323999999993</v>
      </c>
      <c r="K104" s="353">
        <v>181.48229065457301</v>
      </c>
      <c r="L104" s="267">
        <v>1061816.4845316927</v>
      </c>
      <c r="M104" s="146">
        <v>-224.68373597006021</v>
      </c>
      <c r="N104" s="146">
        <v>134.81024158203613</v>
      </c>
      <c r="O104" s="383">
        <v>1314579.4765907361</v>
      </c>
      <c r="P104" s="43">
        <v>2376395.961122429</v>
      </c>
      <c r="Q104" s="257">
        <v>243.69961597477993</v>
      </c>
      <c r="R104" s="43">
        <v>707877.65635446191</v>
      </c>
      <c r="S104" s="257">
        <v>72.592916261829203</v>
      </c>
      <c r="T104" s="390">
        <v>3084273.6174768908</v>
      </c>
      <c r="U104" s="278">
        <v>316.29253223660913</v>
      </c>
      <c r="V104" s="377">
        <v>5562636.7976925885</v>
      </c>
      <c r="W104" s="383">
        <v>157126.98135961336</v>
      </c>
      <c r="X104" s="282">
        <v>16.113385834290028</v>
      </c>
      <c r="Y104" s="403">
        <v>1471706.4579503494</v>
      </c>
      <c r="Z104" s="414">
        <v>3241400.5988365039</v>
      </c>
      <c r="AA104" s="273">
        <v>332.40591807089913</v>
      </c>
      <c r="AB104" s="274">
        <v>582.67132821076825</v>
      </c>
      <c r="AC104" s="169"/>
      <c r="AD104" s="285">
        <v>3137809.1220297418</v>
      </c>
      <c r="AE104" s="322">
        <v>103591.47680676216</v>
      </c>
      <c r="AF104" s="323">
        <v>3.3013951065242741E-2</v>
      </c>
      <c r="AG104" s="144"/>
      <c r="AH104" s="144"/>
      <c r="AI104" s="144"/>
    </row>
    <row r="105" spans="1:35" ht="15">
      <c r="A105" s="36">
        <v>88</v>
      </c>
      <c r="B105" s="50" t="s">
        <v>90</v>
      </c>
      <c r="C105" s="43">
        <v>2108821.5695009558</v>
      </c>
      <c r="D105" s="105">
        <v>4115</v>
      </c>
      <c r="E105" s="105">
        <v>218</v>
      </c>
      <c r="F105" s="105">
        <v>405</v>
      </c>
      <c r="G105" s="105">
        <v>913</v>
      </c>
      <c r="H105" s="105">
        <v>200.352</v>
      </c>
      <c r="I105" s="43">
        <v>512.47182733923592</v>
      </c>
      <c r="J105" s="43">
        <v>6925.5750399999997</v>
      </c>
      <c r="K105" s="353">
        <v>304.4976853649045</v>
      </c>
      <c r="L105" s="267">
        <v>1265292.9417005733</v>
      </c>
      <c r="M105" s="146">
        <v>-101.66834125972872</v>
      </c>
      <c r="N105" s="146">
        <v>61.001004755837229</v>
      </c>
      <c r="O105" s="383">
        <v>422467.03595194762</v>
      </c>
      <c r="P105" s="43">
        <v>1687759.9776525209</v>
      </c>
      <c r="Q105" s="257">
        <v>243.6996159747799</v>
      </c>
      <c r="R105" s="43">
        <v>843528.62780038232</v>
      </c>
      <c r="S105" s="257">
        <v>121.7990741459618</v>
      </c>
      <c r="T105" s="390">
        <v>2531288.6054529031</v>
      </c>
      <c r="U105" s="278">
        <v>365.49869012074168</v>
      </c>
      <c r="V105" s="377">
        <v>3098734.2854548986</v>
      </c>
      <c r="W105" s="383">
        <v>87529.490422785326</v>
      </c>
      <c r="X105" s="282">
        <v>12.638588119721728</v>
      </c>
      <c r="Y105" s="403">
        <v>509996.52637473296</v>
      </c>
      <c r="Z105" s="414">
        <v>2618818.0958756884</v>
      </c>
      <c r="AA105" s="273">
        <v>378.13727824046339</v>
      </c>
      <c r="AB105" s="274">
        <v>636.40779972677728</v>
      </c>
      <c r="AC105" s="169"/>
      <c r="AD105" s="285">
        <v>2516590.0171591835</v>
      </c>
      <c r="AE105" s="322">
        <v>102228.07871650485</v>
      </c>
      <c r="AF105" s="323">
        <v>4.0621665833318277E-2</v>
      </c>
      <c r="AG105" s="144"/>
      <c r="AH105" s="144"/>
      <c r="AI105" s="144"/>
    </row>
    <row r="106" spans="1:35" ht="15">
      <c r="A106" s="36">
        <v>89</v>
      </c>
      <c r="B106" s="50" t="s">
        <v>91</v>
      </c>
      <c r="C106" s="43">
        <v>4658473.9176158719</v>
      </c>
      <c r="D106" s="105">
        <v>6915</v>
      </c>
      <c r="E106" s="105">
        <v>471</v>
      </c>
      <c r="F106" s="105">
        <v>743</v>
      </c>
      <c r="G106" s="105">
        <v>1250</v>
      </c>
      <c r="H106" s="105">
        <v>324.89400000000001</v>
      </c>
      <c r="I106" s="43">
        <v>673.67663306086365</v>
      </c>
      <c r="J106" s="43">
        <v>11858.158879999999</v>
      </c>
      <c r="K106" s="353">
        <v>392.84967968112369</v>
      </c>
      <c r="L106" s="267">
        <v>2795084.3505695229</v>
      </c>
      <c r="M106" s="146">
        <v>-13.316346943509529</v>
      </c>
      <c r="N106" s="146">
        <v>7.9898081661057176</v>
      </c>
      <c r="O106" s="383">
        <v>94744.414654403023</v>
      </c>
      <c r="P106" s="43">
        <v>2889828.7652239259</v>
      </c>
      <c r="Q106" s="257">
        <v>243.6996159747799</v>
      </c>
      <c r="R106" s="43">
        <v>1863389.5670463489</v>
      </c>
      <c r="S106" s="257">
        <v>157.13987187244948</v>
      </c>
      <c r="T106" s="390">
        <v>4753218.3322702749</v>
      </c>
      <c r="U106" s="278">
        <v>400.83948784722941</v>
      </c>
      <c r="V106" s="377">
        <v>4258045.5551903537</v>
      </c>
      <c r="W106" s="383">
        <v>120276.38490729906</v>
      </c>
      <c r="X106" s="282">
        <v>10.142922364630948</v>
      </c>
      <c r="Y106" s="403">
        <v>215020.79956170206</v>
      </c>
      <c r="Z106" s="414">
        <v>4873494.7171775736</v>
      </c>
      <c r="AA106" s="273">
        <v>410.98241021186033</v>
      </c>
      <c r="AB106" s="274">
        <v>704.77147030767514</v>
      </c>
      <c r="AC106" s="169"/>
      <c r="AD106" s="285">
        <v>4543175.0860789446</v>
      </c>
      <c r="AE106" s="322">
        <v>330319.63109862898</v>
      </c>
      <c r="AF106" s="323">
        <v>7.2706779914950781E-2</v>
      </c>
      <c r="AG106" s="144"/>
      <c r="AH106" s="144"/>
      <c r="AI106" s="144"/>
    </row>
    <row r="107" spans="1:35" ht="15">
      <c r="A107" s="36">
        <v>90</v>
      </c>
      <c r="B107" s="50" t="s">
        <v>92</v>
      </c>
      <c r="C107" s="43">
        <v>891501.56282589969</v>
      </c>
      <c r="D107" s="105">
        <v>1832</v>
      </c>
      <c r="E107" s="105">
        <v>99</v>
      </c>
      <c r="F107" s="105">
        <v>162</v>
      </c>
      <c r="G107" s="105">
        <v>460</v>
      </c>
      <c r="H107" s="105">
        <v>447.45599999999996</v>
      </c>
      <c r="I107" s="43">
        <v>486.62749062549108</v>
      </c>
      <c r="J107" s="43">
        <v>3612.3131199999998</v>
      </c>
      <c r="K107" s="353">
        <v>246.79520661982363</v>
      </c>
      <c r="L107" s="267">
        <v>534900.93769553979</v>
      </c>
      <c r="M107" s="146">
        <v>-159.37082000480959</v>
      </c>
      <c r="N107" s="146">
        <v>95.62249200288575</v>
      </c>
      <c r="O107" s="383">
        <v>345418.38242911926</v>
      </c>
      <c r="P107" s="43">
        <v>880319.32012465899</v>
      </c>
      <c r="Q107" s="257">
        <v>243.6996159747799</v>
      </c>
      <c r="R107" s="43">
        <v>356600.6251303599</v>
      </c>
      <c r="S107" s="257">
        <v>98.718082647929464</v>
      </c>
      <c r="T107" s="390">
        <v>1236919.9452550188</v>
      </c>
      <c r="U107" s="278">
        <v>342.41769862270934</v>
      </c>
      <c r="V107" s="377">
        <v>1824709.3264275435</v>
      </c>
      <c r="W107" s="383">
        <v>51542.295272490657</v>
      </c>
      <c r="X107" s="282">
        <v>14.268501528043245</v>
      </c>
      <c r="Y107" s="403">
        <v>396960.67770160991</v>
      </c>
      <c r="Z107" s="414">
        <v>1288462.2405275095</v>
      </c>
      <c r="AA107" s="273">
        <v>356.6862001507526</v>
      </c>
      <c r="AB107" s="274">
        <v>703.30908325737414</v>
      </c>
      <c r="AC107" s="169"/>
      <c r="AD107" s="285">
        <v>1190960.0887208795</v>
      </c>
      <c r="AE107" s="322">
        <v>97502.151806629961</v>
      </c>
      <c r="AF107" s="323">
        <v>8.1868530045662302E-2</v>
      </c>
      <c r="AG107" s="144"/>
      <c r="AH107" s="144"/>
      <c r="AI107" s="144"/>
    </row>
    <row r="108" spans="1:35" ht="15">
      <c r="A108" s="36">
        <v>91</v>
      </c>
      <c r="B108" s="50" t="s">
        <v>93</v>
      </c>
      <c r="C108" s="43">
        <v>822226.85833983717</v>
      </c>
      <c r="D108" s="105">
        <v>2395</v>
      </c>
      <c r="E108" s="105">
        <v>122</v>
      </c>
      <c r="F108" s="105">
        <v>262</v>
      </c>
      <c r="G108" s="105">
        <v>526</v>
      </c>
      <c r="H108" s="105">
        <v>513.47</v>
      </c>
      <c r="I108" s="43">
        <v>343.30975296026605</v>
      </c>
      <c r="J108" s="43">
        <v>4704.3144000000002</v>
      </c>
      <c r="K108" s="353">
        <v>174.78144282615062</v>
      </c>
      <c r="L108" s="267">
        <v>493336.11500390229</v>
      </c>
      <c r="M108" s="146">
        <v>-231.38458379848259</v>
      </c>
      <c r="N108" s="146">
        <v>138.83075027908956</v>
      </c>
      <c r="O108" s="383">
        <v>653103.4977007251</v>
      </c>
      <c r="P108" s="43">
        <v>1146439.6127046274</v>
      </c>
      <c r="Q108" s="257">
        <v>243.69961597477996</v>
      </c>
      <c r="R108" s="43">
        <v>328890.74333593488</v>
      </c>
      <c r="S108" s="257">
        <v>69.912577130460264</v>
      </c>
      <c r="T108" s="390">
        <v>1475330.3560405623</v>
      </c>
      <c r="U108" s="278">
        <v>313.61219310524018</v>
      </c>
      <c r="V108" s="377">
        <v>2715093.8487177445</v>
      </c>
      <c r="W108" s="383">
        <v>76692.855577778493</v>
      </c>
      <c r="X108" s="282">
        <v>16.302663694794397</v>
      </c>
      <c r="Y108" s="403">
        <v>729796.35327850364</v>
      </c>
      <c r="Z108" s="414">
        <v>1552023.2116183408</v>
      </c>
      <c r="AA108" s="273">
        <v>329.91485680003461</v>
      </c>
      <c r="AB108" s="274">
        <v>648.02639316005877</v>
      </c>
      <c r="AC108" s="169"/>
      <c r="AD108" s="285">
        <v>1459998.312661594</v>
      </c>
      <c r="AE108" s="322">
        <v>92024.898956746794</v>
      </c>
      <c r="AF108" s="323">
        <v>6.3030825555533854E-2</v>
      </c>
      <c r="AG108" s="144"/>
      <c r="AH108" s="144"/>
      <c r="AI108" s="144"/>
    </row>
    <row r="109" spans="1:35" ht="15">
      <c r="A109" s="36">
        <v>92</v>
      </c>
      <c r="B109" s="50" t="s">
        <v>94</v>
      </c>
      <c r="C109" s="43">
        <v>1928533.2075635763</v>
      </c>
      <c r="D109" s="105">
        <v>3884</v>
      </c>
      <c r="E109" s="105">
        <v>261</v>
      </c>
      <c r="F109" s="105">
        <v>381</v>
      </c>
      <c r="G109" s="105">
        <v>822</v>
      </c>
      <c r="H109" s="105">
        <v>231.56799999999998</v>
      </c>
      <c r="I109" s="43">
        <v>496.5327516899012</v>
      </c>
      <c r="J109" s="43">
        <v>6697.0633599999992</v>
      </c>
      <c r="K109" s="353">
        <v>287.96699447137627</v>
      </c>
      <c r="L109" s="267">
        <v>1157119.9245381458</v>
      </c>
      <c r="M109" s="146">
        <v>-118.19903215325695</v>
      </c>
      <c r="N109" s="146">
        <v>70.919419291954171</v>
      </c>
      <c r="O109" s="383">
        <v>474951.84445262334</v>
      </c>
      <c r="P109" s="43">
        <v>1632071.7689907691</v>
      </c>
      <c r="Q109" s="257">
        <v>243.6996159747799</v>
      </c>
      <c r="R109" s="43">
        <v>771413.28302543052</v>
      </c>
      <c r="S109" s="257">
        <v>115.18679778855051</v>
      </c>
      <c r="T109" s="390">
        <v>2403485.0520161996</v>
      </c>
      <c r="U109" s="278">
        <v>358.88641376333044</v>
      </c>
      <c r="V109" s="377">
        <v>3107197.588788942</v>
      </c>
      <c r="W109" s="383">
        <v>87768.552104065791</v>
      </c>
      <c r="X109" s="282">
        <v>13.105528107780334</v>
      </c>
      <c r="Y109" s="403">
        <v>562720.39655668917</v>
      </c>
      <c r="Z109" s="414">
        <v>2491253.6041202652</v>
      </c>
      <c r="AA109" s="273">
        <v>371.99194187111073</v>
      </c>
      <c r="AB109" s="274">
        <v>641.41441918647411</v>
      </c>
      <c r="AC109" s="169"/>
      <c r="AD109" s="285">
        <v>2330511.494839224</v>
      </c>
      <c r="AE109" s="322">
        <v>160742.10928104119</v>
      </c>
      <c r="AF109" s="323">
        <v>6.8972888413979083E-2</v>
      </c>
      <c r="AG109" s="144"/>
      <c r="AH109" s="144"/>
      <c r="AI109" s="144"/>
    </row>
    <row r="110" spans="1:35" ht="15">
      <c r="A110" s="36">
        <v>93</v>
      </c>
      <c r="B110" s="50" t="s">
        <v>95</v>
      </c>
      <c r="C110" s="43">
        <v>2443973.6766332122</v>
      </c>
      <c r="D110" s="105">
        <v>5538</v>
      </c>
      <c r="E110" s="105">
        <v>283</v>
      </c>
      <c r="F110" s="105">
        <v>563</v>
      </c>
      <c r="G110" s="105">
        <v>1328</v>
      </c>
      <c r="H110" s="105">
        <v>352.27300000000002</v>
      </c>
      <c r="I110" s="43">
        <v>441.30980076439369</v>
      </c>
      <c r="J110" s="43">
        <v>9553.7749599999988</v>
      </c>
      <c r="K110" s="353">
        <v>255.81235552079747</v>
      </c>
      <c r="L110" s="267">
        <v>1466384.2059799272</v>
      </c>
      <c r="M110" s="146">
        <v>-150.35367110383575</v>
      </c>
      <c r="N110" s="146">
        <v>90.212202662301451</v>
      </c>
      <c r="O110" s="383">
        <v>861867.08288154087</v>
      </c>
      <c r="P110" s="43">
        <v>2328251.288861468</v>
      </c>
      <c r="Q110" s="257">
        <v>243.6996159747799</v>
      </c>
      <c r="R110" s="43">
        <v>977589.47065328492</v>
      </c>
      <c r="S110" s="257">
        <v>102.32494220831899</v>
      </c>
      <c r="T110" s="390">
        <v>3305840.7595147528</v>
      </c>
      <c r="U110" s="278">
        <v>346.02455818309886</v>
      </c>
      <c r="V110" s="377">
        <v>4739807.6617433662</v>
      </c>
      <c r="W110" s="383">
        <v>133884.64809060146</v>
      </c>
      <c r="X110" s="282">
        <v>14.013795452703596</v>
      </c>
      <c r="Y110" s="403">
        <v>995751.73097214231</v>
      </c>
      <c r="Z110" s="414">
        <v>3439725.4076053542</v>
      </c>
      <c r="AA110" s="273">
        <v>360.03835363580248</v>
      </c>
      <c r="AB110" s="274">
        <v>621.11329136969198</v>
      </c>
      <c r="AC110" s="169"/>
      <c r="AD110" s="285">
        <v>3258528.5778154228</v>
      </c>
      <c r="AE110" s="322">
        <v>181196.82978993142</v>
      </c>
      <c r="AF110" s="323">
        <v>5.5606948186229799E-2</v>
      </c>
      <c r="AG110" s="144"/>
      <c r="AH110" s="144"/>
      <c r="AI110" s="144"/>
    </row>
    <row r="111" spans="1:35" ht="15">
      <c r="A111" s="36">
        <v>94</v>
      </c>
      <c r="B111" s="50" t="s">
        <v>96</v>
      </c>
      <c r="C111" s="43">
        <v>4711095.7128800424</v>
      </c>
      <c r="D111" s="105">
        <v>8516</v>
      </c>
      <c r="E111" s="105">
        <v>394</v>
      </c>
      <c r="F111" s="105">
        <v>828</v>
      </c>
      <c r="G111" s="105">
        <v>1941</v>
      </c>
      <c r="H111" s="105">
        <v>637.20900000000006</v>
      </c>
      <c r="I111" s="43">
        <v>553.20522697041361</v>
      </c>
      <c r="J111" s="43">
        <v>14542.137679999998</v>
      </c>
      <c r="K111" s="353">
        <v>323.96170470585469</v>
      </c>
      <c r="L111" s="267">
        <v>2826657.4277280252</v>
      </c>
      <c r="M111" s="146">
        <v>-82.204321918778533</v>
      </c>
      <c r="N111" s="146">
        <v>49.322593151267121</v>
      </c>
      <c r="O111" s="383">
        <v>717255.94034035143</v>
      </c>
      <c r="P111" s="43">
        <v>3543913.3680683766</v>
      </c>
      <c r="Q111" s="257">
        <v>243.69961597477993</v>
      </c>
      <c r="R111" s="43">
        <v>1884438.2851520171</v>
      </c>
      <c r="S111" s="257">
        <v>129.5846818823419</v>
      </c>
      <c r="T111" s="390">
        <v>5428351.6532203937</v>
      </c>
      <c r="U111" s="278">
        <v>373.28429785712183</v>
      </c>
      <c r="V111" s="377">
        <v>6223591.1227503084</v>
      </c>
      <c r="W111" s="383">
        <v>175796.86071538564</v>
      </c>
      <c r="X111" s="282">
        <v>12.088790835556555</v>
      </c>
      <c r="Y111" s="403">
        <v>893052.80105573707</v>
      </c>
      <c r="Z111" s="414">
        <v>5604148.5139357792</v>
      </c>
      <c r="AA111" s="273">
        <v>385.37308869267838</v>
      </c>
      <c r="AB111" s="274">
        <v>658.07286448282991</v>
      </c>
      <c r="AC111" s="169"/>
      <c r="AD111" s="285">
        <v>5324381.9751411844</v>
      </c>
      <c r="AE111" s="322">
        <v>279766.53879459482</v>
      </c>
      <c r="AF111" s="323">
        <v>5.2544415502266073E-2</v>
      </c>
      <c r="AG111" s="144"/>
      <c r="AH111" s="144"/>
      <c r="AI111" s="144"/>
    </row>
    <row r="112" spans="1:35" ht="15">
      <c r="A112" s="36">
        <v>95</v>
      </c>
      <c r="B112" s="50" t="s">
        <v>97</v>
      </c>
      <c r="C112" s="43">
        <v>1876463.8052607169</v>
      </c>
      <c r="D112" s="105">
        <v>3987</v>
      </c>
      <c r="E112" s="105">
        <v>282</v>
      </c>
      <c r="F112" s="105">
        <v>428</v>
      </c>
      <c r="G112" s="105">
        <v>726</v>
      </c>
      <c r="H112" s="105">
        <v>317.214</v>
      </c>
      <c r="I112" s="43">
        <v>470.64554935056856</v>
      </c>
      <c r="J112" s="43">
        <v>7061.5652799999998</v>
      </c>
      <c r="K112" s="353">
        <v>265.72915930909824</v>
      </c>
      <c r="L112" s="267">
        <v>1125878.2831564301</v>
      </c>
      <c r="M112" s="146">
        <v>-140.43686731553498</v>
      </c>
      <c r="N112" s="146">
        <v>84.262120389320984</v>
      </c>
      <c r="O112" s="383">
        <v>595022.46376040915</v>
      </c>
      <c r="P112" s="43">
        <v>1720900.7469168394</v>
      </c>
      <c r="Q112" s="257">
        <v>243.69961597477996</v>
      </c>
      <c r="R112" s="43">
        <v>750585.52210428682</v>
      </c>
      <c r="S112" s="257">
        <v>106.2916637236393</v>
      </c>
      <c r="T112" s="390">
        <v>2471486.2690211264</v>
      </c>
      <c r="U112" s="278">
        <v>349.99127969841931</v>
      </c>
      <c r="V112" s="377">
        <v>3433347.352170187</v>
      </c>
      <c r="W112" s="383">
        <v>96981.256376346282</v>
      </c>
      <c r="X112" s="282">
        <v>13.733676958424477</v>
      </c>
      <c r="Y112" s="403">
        <v>692003.72013675538</v>
      </c>
      <c r="Z112" s="414">
        <v>2568467.5253974725</v>
      </c>
      <c r="AA112" s="273">
        <v>363.72495665684374</v>
      </c>
      <c r="AB112" s="274">
        <v>644.21056568785366</v>
      </c>
      <c r="AC112" s="169"/>
      <c r="AD112" s="285">
        <v>2411963.8829708458</v>
      </c>
      <c r="AE112" s="322">
        <v>156503.64242662676</v>
      </c>
      <c r="AF112" s="323">
        <v>6.4886395493559013E-2</v>
      </c>
      <c r="AG112" s="144"/>
      <c r="AH112" s="144"/>
      <c r="AI112" s="144"/>
    </row>
    <row r="113" spans="1:35" ht="15">
      <c r="A113" s="36">
        <v>96</v>
      </c>
      <c r="B113" s="50" t="s">
        <v>98</v>
      </c>
      <c r="C113" s="43">
        <v>18031499.135993499</v>
      </c>
      <c r="D113" s="105">
        <v>23340</v>
      </c>
      <c r="E113" s="105">
        <v>1959</v>
      </c>
      <c r="F113" s="105">
        <v>2604</v>
      </c>
      <c r="G113" s="105">
        <v>4533</v>
      </c>
      <c r="H113" s="105">
        <v>123.001</v>
      </c>
      <c r="I113" s="43">
        <v>772.55780359869323</v>
      </c>
      <c r="J113" s="43">
        <v>39954.481519999994</v>
      </c>
      <c r="K113" s="353">
        <v>451.30104183600736</v>
      </c>
      <c r="L113" s="267">
        <v>10818899.481596099</v>
      </c>
      <c r="M113" s="146">
        <v>45.135015211374139</v>
      </c>
      <c r="N113" s="146">
        <v>-27.081009126824483</v>
      </c>
      <c r="O113" s="383">
        <v>-1082007.6787006599</v>
      </c>
      <c r="P113" s="43">
        <v>9736891.8028954398</v>
      </c>
      <c r="Q113" s="257">
        <v>243.69961597477993</v>
      </c>
      <c r="R113" s="43">
        <v>7212599.6543974001</v>
      </c>
      <c r="S113" s="257">
        <v>180.52041673440294</v>
      </c>
      <c r="T113" s="390">
        <v>16949491.45729284</v>
      </c>
      <c r="U113" s="278">
        <v>424.22003270918287</v>
      </c>
      <c r="V113" s="377">
        <v>12011521.547412662</v>
      </c>
      <c r="W113" s="383">
        <v>339287.67793428106</v>
      </c>
      <c r="X113" s="282">
        <v>8.4918553570628621</v>
      </c>
      <c r="Y113" s="403">
        <v>-742720.00076637883</v>
      </c>
      <c r="Z113" s="414">
        <v>17288779.135227121</v>
      </c>
      <c r="AA113" s="273">
        <v>432.71188806624576</v>
      </c>
      <c r="AB113" s="274">
        <v>740.7360383559178</v>
      </c>
      <c r="AC113" s="169"/>
      <c r="AD113" s="285">
        <v>16001641.676180894</v>
      </c>
      <c r="AE113" s="322">
        <v>1287137.4590462279</v>
      </c>
      <c r="AF113" s="323">
        <v>8.0437837885233066E-2</v>
      </c>
      <c r="AG113" s="144"/>
      <c r="AH113" s="144"/>
      <c r="AI113" s="144"/>
    </row>
    <row r="114" spans="1:35" ht="15">
      <c r="A114" s="36">
        <v>97</v>
      </c>
      <c r="B114" s="50" t="s">
        <v>99</v>
      </c>
      <c r="C114" s="43">
        <v>13800266.985904898</v>
      </c>
      <c r="D114" s="105">
        <v>26296</v>
      </c>
      <c r="E114" s="105">
        <v>1750</v>
      </c>
      <c r="F114" s="105">
        <v>3012</v>
      </c>
      <c r="G114" s="105">
        <v>5124</v>
      </c>
      <c r="H114" s="105">
        <v>1680.1960000000001</v>
      </c>
      <c r="I114" s="43">
        <v>524.80479867298823</v>
      </c>
      <c r="J114" s="43">
        <v>46555.77792</v>
      </c>
      <c r="K114" s="353">
        <v>296.42436669448091</v>
      </c>
      <c r="L114" s="267">
        <v>8280160.1915429384</v>
      </c>
      <c r="M114" s="146">
        <v>-109.74165993015231</v>
      </c>
      <c r="N114" s="146">
        <v>65.844995958091388</v>
      </c>
      <c r="O114" s="383">
        <v>3065465.0089682005</v>
      </c>
      <c r="P114" s="43">
        <v>11345625.200511139</v>
      </c>
      <c r="Q114" s="257">
        <v>243.69961597477993</v>
      </c>
      <c r="R114" s="43">
        <v>5520106.7943619601</v>
      </c>
      <c r="S114" s="257">
        <v>118.56974667779238</v>
      </c>
      <c r="T114" s="390">
        <v>16865731.994873099</v>
      </c>
      <c r="U114" s="278">
        <v>362.26936265257234</v>
      </c>
      <c r="V114" s="377">
        <v>21206474.330022063</v>
      </c>
      <c r="W114" s="383">
        <v>599016.15329957777</v>
      </c>
      <c r="X114" s="282">
        <v>12.866633961715955</v>
      </c>
      <c r="Y114" s="403">
        <v>3664481.1622677781</v>
      </c>
      <c r="Z114" s="414">
        <v>17464748.148172677</v>
      </c>
      <c r="AA114" s="273">
        <v>375.13599661428827</v>
      </c>
      <c r="AB114" s="274">
        <v>664.15987785871141</v>
      </c>
      <c r="AC114" s="169"/>
      <c r="AD114" s="285">
        <v>16585411.553240737</v>
      </c>
      <c r="AE114" s="322">
        <v>879336.59493193962</v>
      </c>
      <c r="AF114" s="323">
        <v>5.3018678017677567E-2</v>
      </c>
      <c r="AG114" s="144"/>
      <c r="AH114" s="144"/>
      <c r="AI114" s="144"/>
    </row>
    <row r="115" spans="1:35" ht="15">
      <c r="A115" s="36">
        <v>98</v>
      </c>
      <c r="B115" s="50" t="s">
        <v>100</v>
      </c>
      <c r="C115" s="43">
        <v>5469271.3546627155</v>
      </c>
      <c r="D115" s="105">
        <v>6232</v>
      </c>
      <c r="E115" s="105">
        <v>408</v>
      </c>
      <c r="F115" s="105">
        <v>641</v>
      </c>
      <c r="G115" s="105">
        <v>1526</v>
      </c>
      <c r="H115" s="105">
        <v>47.74</v>
      </c>
      <c r="I115" s="43">
        <v>877.61093624241266</v>
      </c>
      <c r="J115" s="43">
        <v>10478.184800000001</v>
      </c>
      <c r="K115" s="353">
        <v>521.9674456078227</v>
      </c>
      <c r="L115" s="267">
        <v>3281562.8127976293</v>
      </c>
      <c r="M115" s="146">
        <v>115.80141898318948</v>
      </c>
      <c r="N115" s="146">
        <v>-69.480851389913681</v>
      </c>
      <c r="O115" s="383">
        <v>-728033.20092485251</v>
      </c>
      <c r="P115" s="43">
        <v>2553529.6118727769</v>
      </c>
      <c r="Q115" s="257">
        <v>243.69961597477996</v>
      </c>
      <c r="R115" s="43">
        <v>2187708.5418650862</v>
      </c>
      <c r="S115" s="257">
        <v>208.78697824312908</v>
      </c>
      <c r="T115" s="390">
        <v>4741238.1537378635</v>
      </c>
      <c r="U115" s="278">
        <v>452.4865942179091</v>
      </c>
      <c r="V115" s="377">
        <v>2409602.5712415585</v>
      </c>
      <c r="W115" s="383">
        <v>68063.68851056385</v>
      </c>
      <c r="X115" s="282">
        <v>6.495751870167803</v>
      </c>
      <c r="Y115" s="403">
        <v>-659969.51241428871</v>
      </c>
      <c r="Z115" s="414">
        <v>4809301.8422484277</v>
      </c>
      <c r="AA115" s="273">
        <v>458.98234608807695</v>
      </c>
      <c r="AB115" s="274">
        <v>771.71082192689789</v>
      </c>
      <c r="AC115" s="169"/>
      <c r="AD115" s="285">
        <v>4462006.4004592588</v>
      </c>
      <c r="AE115" s="322">
        <v>347295.44178916886</v>
      </c>
      <c r="AF115" s="323">
        <v>7.783391833624953E-2</v>
      </c>
      <c r="AG115" s="144"/>
      <c r="AH115" s="144"/>
      <c r="AI115" s="144"/>
    </row>
    <row r="116" spans="1:35" ht="15">
      <c r="A116" s="36">
        <v>99</v>
      </c>
      <c r="B116" s="50" t="s">
        <v>101</v>
      </c>
      <c r="C116" s="43">
        <v>1759393.416738552</v>
      </c>
      <c r="D116" s="105">
        <v>2421</v>
      </c>
      <c r="E116" s="105">
        <v>153</v>
      </c>
      <c r="F116" s="105">
        <v>292</v>
      </c>
      <c r="G116" s="105">
        <v>458</v>
      </c>
      <c r="H116" s="105">
        <v>229.93099999999998</v>
      </c>
      <c r="I116" s="43">
        <v>726.72177477841888</v>
      </c>
      <c r="J116" s="43">
        <v>4419.3551200000002</v>
      </c>
      <c r="K116" s="353">
        <v>398.11089377640963</v>
      </c>
      <c r="L116" s="267">
        <v>1055636.0500431312</v>
      </c>
      <c r="M116" s="146">
        <v>-8.0551328482235931</v>
      </c>
      <c r="N116" s="146">
        <v>4.8330797089341555</v>
      </c>
      <c r="O116" s="383">
        <v>21359.095557046272</v>
      </c>
      <c r="P116" s="43">
        <v>1076995.1456001776</v>
      </c>
      <c r="Q116" s="257">
        <v>243.69961597477993</v>
      </c>
      <c r="R116" s="43">
        <v>703757.36669542082</v>
      </c>
      <c r="S116" s="257">
        <v>159.24435751056384</v>
      </c>
      <c r="T116" s="390">
        <v>1780752.5122955984</v>
      </c>
      <c r="U116" s="278">
        <v>402.9439734853438</v>
      </c>
      <c r="V116" s="377">
        <v>1563657.5208894566</v>
      </c>
      <c r="W116" s="383">
        <v>44168.403416079862</v>
      </c>
      <c r="X116" s="282">
        <v>9.9943096258985094</v>
      </c>
      <c r="Y116" s="403">
        <v>65527.49897312613</v>
      </c>
      <c r="Z116" s="414">
        <v>1824920.9157116783</v>
      </c>
      <c r="AA116" s="273">
        <v>412.9382831112423</v>
      </c>
      <c r="AB116" s="274">
        <v>753.78806927372091</v>
      </c>
      <c r="AC116" s="169"/>
      <c r="AD116" s="285">
        <v>1690389.2458015832</v>
      </c>
      <c r="AE116" s="322">
        <v>134531.66991009517</v>
      </c>
      <c r="AF116" s="323">
        <v>7.9586207877405224E-2</v>
      </c>
      <c r="AG116" s="144"/>
      <c r="AH116" s="144"/>
      <c r="AI116" s="144"/>
    </row>
    <row r="117" spans="1:35" ht="15">
      <c r="A117" s="36">
        <v>100</v>
      </c>
      <c r="B117" s="50" t="s">
        <v>102</v>
      </c>
      <c r="C117" s="43">
        <v>13979165.773744226</v>
      </c>
      <c r="D117" s="105">
        <v>18393</v>
      </c>
      <c r="E117" s="105">
        <v>1679</v>
      </c>
      <c r="F117" s="105">
        <v>2089</v>
      </c>
      <c r="G117" s="105">
        <v>3412</v>
      </c>
      <c r="H117" s="105">
        <v>360.483</v>
      </c>
      <c r="I117" s="43">
        <v>760.02641079455361</v>
      </c>
      <c r="J117" s="43">
        <v>32204.814160000002</v>
      </c>
      <c r="K117" s="353">
        <v>434.07068596306488</v>
      </c>
      <c r="L117" s="267">
        <v>8387499.4642465347</v>
      </c>
      <c r="M117" s="146">
        <v>27.904659338431657</v>
      </c>
      <c r="N117" s="146">
        <v>-16.742795603058994</v>
      </c>
      <c r="O117" s="383">
        <v>-539198.62091538007</v>
      </c>
      <c r="P117" s="43">
        <v>7848300.8433311544</v>
      </c>
      <c r="Q117" s="257">
        <v>243.6996159747799</v>
      </c>
      <c r="R117" s="43">
        <v>5591666.3094976908</v>
      </c>
      <c r="S117" s="257">
        <v>173.62827438522598</v>
      </c>
      <c r="T117" s="390">
        <v>13439967.152828846</v>
      </c>
      <c r="U117" s="278">
        <v>417.32789036000588</v>
      </c>
      <c r="V117" s="377">
        <v>10236638.338988805</v>
      </c>
      <c r="W117" s="383">
        <v>289152.81366969564</v>
      </c>
      <c r="X117" s="282">
        <v>8.9785586786225888</v>
      </c>
      <c r="Y117" s="403">
        <v>-250045.80724568444</v>
      </c>
      <c r="Z117" s="414">
        <v>13729119.966498543</v>
      </c>
      <c r="AA117" s="273">
        <v>426.3064490386285</v>
      </c>
      <c r="AB117" s="274">
        <v>746.43179288308284</v>
      </c>
      <c r="AC117" s="169"/>
      <c r="AD117" s="285">
        <v>12815097.309568569</v>
      </c>
      <c r="AE117" s="322">
        <v>914022.65692997351</v>
      </c>
      <c r="AF117" s="323">
        <v>7.1323895156652828E-2</v>
      </c>
      <c r="AG117" s="144"/>
      <c r="AH117" s="144"/>
      <c r="AI117" s="144"/>
    </row>
    <row r="118" spans="1:35" ht="15">
      <c r="A118" s="36">
        <v>101</v>
      </c>
      <c r="B118" s="50" t="s">
        <v>103</v>
      </c>
      <c r="C118" s="43">
        <v>2094747.22013794</v>
      </c>
      <c r="D118" s="105">
        <v>3753</v>
      </c>
      <c r="E118" s="105">
        <v>241</v>
      </c>
      <c r="F118" s="105">
        <v>360</v>
      </c>
      <c r="G118" s="105">
        <v>891</v>
      </c>
      <c r="H118" s="105">
        <v>105.40100000000001</v>
      </c>
      <c r="I118" s="43">
        <v>558.15273651423934</v>
      </c>
      <c r="J118" s="43">
        <v>6310.0895199999995</v>
      </c>
      <c r="K118" s="353">
        <v>331.96790845812598</v>
      </c>
      <c r="L118" s="267">
        <v>1256848.332082764</v>
      </c>
      <c r="M118" s="146">
        <v>-74.198118166507243</v>
      </c>
      <c r="N118" s="146">
        <v>44.518870899904343</v>
      </c>
      <c r="O118" s="383">
        <v>280918.06070771936</v>
      </c>
      <c r="P118" s="43">
        <v>1537766.3927904833</v>
      </c>
      <c r="Q118" s="257">
        <v>243.69961597477993</v>
      </c>
      <c r="R118" s="43">
        <v>837898.88805517601</v>
      </c>
      <c r="S118" s="257">
        <v>132.7871633832504</v>
      </c>
      <c r="T118" s="390">
        <v>2375665.2808456593</v>
      </c>
      <c r="U118" s="278">
        <v>376.48677935803033</v>
      </c>
      <c r="V118" s="377">
        <v>2650005.877674365</v>
      </c>
      <c r="W118" s="383">
        <v>74854.325257569479</v>
      </c>
      <c r="X118" s="282">
        <v>11.862640778758632</v>
      </c>
      <c r="Y118" s="403">
        <v>355772.38596528885</v>
      </c>
      <c r="Z118" s="414">
        <v>2450519.6061032289</v>
      </c>
      <c r="AA118" s="273">
        <v>388.34942013678898</v>
      </c>
      <c r="AB118" s="274">
        <v>652.94953533259491</v>
      </c>
      <c r="AC118" s="169"/>
      <c r="AD118" s="285">
        <v>2335429.0814802875</v>
      </c>
      <c r="AE118" s="322">
        <v>115090.52462294139</v>
      </c>
      <c r="AF118" s="323">
        <v>4.928024812896159E-2</v>
      </c>
      <c r="AG118" s="144"/>
      <c r="AH118" s="144"/>
      <c r="AI118" s="144"/>
    </row>
    <row r="119" spans="1:35" ht="15">
      <c r="A119" s="36">
        <v>102</v>
      </c>
      <c r="B119" s="50" t="s">
        <v>104</v>
      </c>
      <c r="C119" s="43">
        <v>2248515.6102417232</v>
      </c>
      <c r="D119" s="105">
        <v>5343</v>
      </c>
      <c r="E119" s="105">
        <v>282</v>
      </c>
      <c r="F119" s="105">
        <v>603</v>
      </c>
      <c r="G119" s="105">
        <v>1253</v>
      </c>
      <c r="H119" s="105">
        <v>555.54099999999994</v>
      </c>
      <c r="I119" s="43">
        <v>420.83391544857255</v>
      </c>
      <c r="J119" s="43">
        <v>9740.3023199999989</v>
      </c>
      <c r="K119" s="353">
        <v>230.8465935009832</v>
      </c>
      <c r="L119" s="267">
        <v>1349109.3661450339</v>
      </c>
      <c r="M119" s="146">
        <v>-175.31943312365001</v>
      </c>
      <c r="N119" s="146">
        <v>105.19165987419001</v>
      </c>
      <c r="O119" s="383">
        <v>1024598.5687172237</v>
      </c>
      <c r="P119" s="43">
        <v>2373707.9348622574</v>
      </c>
      <c r="Q119" s="257">
        <v>243.6996159747799</v>
      </c>
      <c r="R119" s="43">
        <v>899406.24409668939</v>
      </c>
      <c r="S119" s="257">
        <v>92.338637400393281</v>
      </c>
      <c r="T119" s="390">
        <v>3273114.1789589468</v>
      </c>
      <c r="U119" s="278">
        <v>336.03825337517321</v>
      </c>
      <c r="V119" s="377">
        <v>5075521.4671987211</v>
      </c>
      <c r="W119" s="383">
        <v>143367.50644903845</v>
      </c>
      <c r="X119" s="282">
        <v>14.718999651033261</v>
      </c>
      <c r="Y119" s="403">
        <v>1167966.0751662622</v>
      </c>
      <c r="Z119" s="414">
        <v>3416481.6854079855</v>
      </c>
      <c r="AA119" s="273">
        <v>350.75725302620646</v>
      </c>
      <c r="AB119" s="274">
        <v>639.43134669810695</v>
      </c>
      <c r="AC119" s="169"/>
      <c r="AD119" s="285">
        <v>3340590.4115512706</v>
      </c>
      <c r="AE119" s="322">
        <v>75891.273856714834</v>
      </c>
      <c r="AF119" s="323">
        <v>2.2717922434996485E-2</v>
      </c>
      <c r="AG119" s="144"/>
      <c r="AH119" s="144"/>
      <c r="AI119" s="144"/>
    </row>
    <row r="120" spans="1:35" ht="15">
      <c r="A120" s="36">
        <v>103</v>
      </c>
      <c r="B120" s="50" t="s">
        <v>105</v>
      </c>
      <c r="C120" s="43">
        <v>7478339.0923183123</v>
      </c>
      <c r="D120" s="105">
        <v>13275</v>
      </c>
      <c r="E120" s="105">
        <v>958</v>
      </c>
      <c r="F120" s="105">
        <v>1459</v>
      </c>
      <c r="G120" s="105">
        <v>2684</v>
      </c>
      <c r="H120" s="105">
        <v>942.0089999999999</v>
      </c>
      <c r="I120" s="43">
        <v>563.34004461908194</v>
      </c>
      <c r="J120" s="43">
        <v>23691.073679999998</v>
      </c>
      <c r="K120" s="353">
        <v>315.66062363106511</v>
      </c>
      <c r="L120" s="267">
        <v>4487003.455390987</v>
      </c>
      <c r="M120" s="146">
        <v>-90.505402993568111</v>
      </c>
      <c r="N120" s="146">
        <v>54.303241796140867</v>
      </c>
      <c r="O120" s="383">
        <v>1286502.1024552288</v>
      </c>
      <c r="P120" s="43">
        <v>5773505.5578462156</v>
      </c>
      <c r="Q120" s="257">
        <v>243.69961597477993</v>
      </c>
      <c r="R120" s="43">
        <v>2991335.6369273253</v>
      </c>
      <c r="S120" s="257">
        <v>126.26424945242607</v>
      </c>
      <c r="T120" s="390">
        <v>8764841.1947735399</v>
      </c>
      <c r="U120" s="278">
        <v>369.96386542720597</v>
      </c>
      <c r="V120" s="377">
        <v>10335718.04227517</v>
      </c>
      <c r="W120" s="383">
        <v>291951.50343816122</v>
      </c>
      <c r="X120" s="282">
        <v>12.323270248601128</v>
      </c>
      <c r="Y120" s="403">
        <v>1578453.60589339</v>
      </c>
      <c r="Z120" s="414">
        <v>9056792.6982117016</v>
      </c>
      <c r="AA120" s="273">
        <v>382.28713567580712</v>
      </c>
      <c r="AB120" s="274">
        <v>682.2442710517289</v>
      </c>
      <c r="AC120" s="169"/>
      <c r="AD120" s="285">
        <v>8540280.3896751963</v>
      </c>
      <c r="AE120" s="322">
        <v>516512.30853650533</v>
      </c>
      <c r="AF120" s="323">
        <v>6.0479549261748478E-2</v>
      </c>
      <c r="AG120" s="144"/>
      <c r="AH120" s="144"/>
      <c r="AI120" s="144"/>
    </row>
    <row r="121" spans="1:35" ht="15">
      <c r="A121" s="36">
        <v>104</v>
      </c>
      <c r="B121" s="50" t="s">
        <v>106</v>
      </c>
      <c r="C121" s="43">
        <v>10102522.059220545</v>
      </c>
      <c r="D121" s="105">
        <v>10571</v>
      </c>
      <c r="E121" s="105">
        <v>997</v>
      </c>
      <c r="F121" s="105">
        <v>1376</v>
      </c>
      <c r="G121" s="105">
        <v>1670</v>
      </c>
      <c r="H121" s="105">
        <v>53.463000000000001</v>
      </c>
      <c r="I121" s="43">
        <v>955.68272246907054</v>
      </c>
      <c r="J121" s="43">
        <v>18706.803759999999</v>
      </c>
      <c r="K121" s="353">
        <v>540.04533264107681</v>
      </c>
      <c r="L121" s="267">
        <v>6061513.2355323266</v>
      </c>
      <c r="M121" s="146">
        <v>133.87930601644359</v>
      </c>
      <c r="N121" s="146">
        <v>-80.327583609866153</v>
      </c>
      <c r="O121" s="383">
        <v>-1502672.3431047585</v>
      </c>
      <c r="P121" s="43">
        <v>4558840.8924275683</v>
      </c>
      <c r="Q121" s="257">
        <v>243.6996159747799</v>
      </c>
      <c r="R121" s="43">
        <v>4041008.8236882184</v>
      </c>
      <c r="S121" s="257">
        <v>216.01813305643071</v>
      </c>
      <c r="T121" s="390">
        <v>8599849.7161157876</v>
      </c>
      <c r="U121" s="278">
        <v>459.71774903121064</v>
      </c>
      <c r="V121" s="377">
        <v>3963707.0820780504</v>
      </c>
      <c r="W121" s="383">
        <v>111962.24946036171</v>
      </c>
      <c r="X121" s="282">
        <v>5.985108460899454</v>
      </c>
      <c r="Y121" s="403">
        <v>-1390710.0936443969</v>
      </c>
      <c r="Z121" s="414">
        <v>8711811.9655761495</v>
      </c>
      <c r="AA121" s="273">
        <v>465.70285749211013</v>
      </c>
      <c r="AB121" s="274">
        <v>824.12373148956101</v>
      </c>
      <c r="AC121" s="169"/>
      <c r="AD121" s="285">
        <v>8076455.8300067224</v>
      </c>
      <c r="AE121" s="322">
        <v>635356.13556942716</v>
      </c>
      <c r="AF121" s="323">
        <v>7.8667691490228675E-2</v>
      </c>
      <c r="AG121" s="144"/>
      <c r="AH121" s="144"/>
      <c r="AI121" s="144"/>
    </row>
    <row r="122" spans="1:35" ht="15">
      <c r="A122" s="36">
        <v>105</v>
      </c>
      <c r="B122" s="50" t="s">
        <v>107</v>
      </c>
      <c r="C122" s="43">
        <v>1661284.2879443085</v>
      </c>
      <c r="D122" s="105">
        <v>3610</v>
      </c>
      <c r="E122" s="105">
        <v>171</v>
      </c>
      <c r="F122" s="105">
        <v>344</v>
      </c>
      <c r="G122" s="105">
        <v>952</v>
      </c>
      <c r="H122" s="105">
        <v>374.88800000000003</v>
      </c>
      <c r="I122" s="43">
        <v>460.18955344717688</v>
      </c>
      <c r="J122" s="43">
        <v>6405.88976</v>
      </c>
      <c r="K122" s="353">
        <v>259.3370086256852</v>
      </c>
      <c r="L122" s="267">
        <v>996770.57276658504</v>
      </c>
      <c r="M122" s="146">
        <v>-146.82901799894802</v>
      </c>
      <c r="N122" s="146">
        <v>88.097410799368802</v>
      </c>
      <c r="O122" s="383">
        <v>564342.30172218999</v>
      </c>
      <c r="P122" s="43">
        <v>1561112.8744887752</v>
      </c>
      <c r="Q122" s="257">
        <v>243.69961597477993</v>
      </c>
      <c r="R122" s="43">
        <v>664513.71517772344</v>
      </c>
      <c r="S122" s="257">
        <v>103.73480345027409</v>
      </c>
      <c r="T122" s="390">
        <v>2225626.5896664988</v>
      </c>
      <c r="U122" s="278">
        <v>347.43441942505405</v>
      </c>
      <c r="V122" s="377">
        <v>3155503.9979696008</v>
      </c>
      <c r="W122" s="383">
        <v>89133.056120942769</v>
      </c>
      <c r="X122" s="282">
        <v>13.914235096194158</v>
      </c>
      <c r="Y122" s="403">
        <v>653475.35784313281</v>
      </c>
      <c r="Z122" s="414">
        <v>2314759.6457874416</v>
      </c>
      <c r="AA122" s="273">
        <v>361.34865452124819</v>
      </c>
      <c r="AB122" s="274">
        <v>641.20765811286469</v>
      </c>
      <c r="AC122" s="169"/>
      <c r="AD122" s="285">
        <v>2197390.4241306968</v>
      </c>
      <c r="AE122" s="322">
        <v>117369.22165674483</v>
      </c>
      <c r="AF122" s="323">
        <v>5.3413003154947791E-2</v>
      </c>
      <c r="AG122" s="144"/>
      <c r="AH122" s="144"/>
      <c r="AI122" s="144"/>
    </row>
    <row r="123" spans="1:35" ht="15">
      <c r="A123" s="36">
        <v>106</v>
      </c>
      <c r="B123" s="50" t="s">
        <v>108</v>
      </c>
      <c r="C123" s="43">
        <v>16133921.14911156</v>
      </c>
      <c r="D123" s="105">
        <v>31954</v>
      </c>
      <c r="E123" s="105">
        <v>2098</v>
      </c>
      <c r="F123" s="105">
        <v>3523</v>
      </c>
      <c r="G123" s="105">
        <v>6546</v>
      </c>
      <c r="H123" s="105">
        <v>1761.03</v>
      </c>
      <c r="I123" s="43">
        <v>504.91084524978282</v>
      </c>
      <c r="J123" s="43">
        <v>55869.105600000003</v>
      </c>
      <c r="K123" s="353">
        <v>288.78073088593635</v>
      </c>
      <c r="L123" s="267">
        <v>9680352.6894669347</v>
      </c>
      <c r="M123" s="146">
        <v>-117.38529573869687</v>
      </c>
      <c r="N123" s="146">
        <v>70.431177443218118</v>
      </c>
      <c r="O123" s="383">
        <v>3934926.8901074911</v>
      </c>
      <c r="P123" s="43">
        <v>13615279.579574425</v>
      </c>
      <c r="Q123" s="257">
        <v>243.69961597477987</v>
      </c>
      <c r="R123" s="43">
        <v>6453568.459644624</v>
      </c>
      <c r="S123" s="257">
        <v>115.51229235437454</v>
      </c>
      <c r="T123" s="390">
        <v>20068848.039219048</v>
      </c>
      <c r="U123" s="278">
        <v>359.21190832915443</v>
      </c>
      <c r="V123" s="377">
        <v>25875801.696722616</v>
      </c>
      <c r="W123" s="383">
        <v>730909.95488910866</v>
      </c>
      <c r="X123" s="282">
        <v>13.08254261527159</v>
      </c>
      <c r="Y123" s="403">
        <v>4665836.8449965995</v>
      </c>
      <c r="Z123" s="414">
        <v>20799757.994108155</v>
      </c>
      <c r="AA123" s="273">
        <v>372.29445094442599</v>
      </c>
      <c r="AB123" s="274">
        <v>650.92814652651168</v>
      </c>
      <c r="AC123" s="169"/>
      <c r="AD123" s="285">
        <v>19619606.324842378</v>
      </c>
      <c r="AE123" s="322">
        <v>1180151.6692657769</v>
      </c>
      <c r="AF123" s="323">
        <v>6.0151648800998991E-2</v>
      </c>
      <c r="AG123" s="144"/>
      <c r="AH123" s="144"/>
      <c r="AI123" s="144"/>
    </row>
    <row r="124" spans="1:35" ht="15">
      <c r="A124" s="36">
        <v>107</v>
      </c>
      <c r="B124" s="50" t="s">
        <v>109</v>
      </c>
      <c r="C124" s="43">
        <v>2126561.3388025733</v>
      </c>
      <c r="D124" s="105">
        <v>3698</v>
      </c>
      <c r="E124" s="105">
        <v>222</v>
      </c>
      <c r="F124" s="105">
        <v>369</v>
      </c>
      <c r="G124" s="105">
        <v>750</v>
      </c>
      <c r="H124" s="105">
        <v>223.857</v>
      </c>
      <c r="I124" s="43">
        <v>575.05714948690456</v>
      </c>
      <c r="J124" s="43">
        <v>6315.6826399999991</v>
      </c>
      <c r="K124" s="353">
        <v>336.7112408932843</v>
      </c>
      <c r="L124" s="267">
        <v>1275936.803281544</v>
      </c>
      <c r="M124" s="146">
        <v>-69.45478573134892</v>
      </c>
      <c r="N124" s="146">
        <v>41.672871438809352</v>
      </c>
      <c r="O124" s="383">
        <v>263192.63070504001</v>
      </c>
      <c r="P124" s="43">
        <v>1539129.433986584</v>
      </c>
      <c r="Q124" s="257">
        <v>243.6996159747799</v>
      </c>
      <c r="R124" s="43">
        <v>850624.53552102938</v>
      </c>
      <c r="S124" s="257">
        <v>134.68449635731372</v>
      </c>
      <c r="T124" s="390">
        <v>2389753.9695076132</v>
      </c>
      <c r="U124" s="278">
        <v>378.38411233209359</v>
      </c>
      <c r="V124" s="377">
        <v>2622397.4003658993</v>
      </c>
      <c r="W124" s="383">
        <v>74074.47267017531</v>
      </c>
      <c r="X124" s="282">
        <v>11.728656566913141</v>
      </c>
      <c r="Y124" s="403">
        <v>337267.10337521532</v>
      </c>
      <c r="Z124" s="414">
        <v>2463828.4421777884</v>
      </c>
      <c r="AA124" s="273">
        <v>390.11276889900671</v>
      </c>
      <c r="AB124" s="274">
        <v>666.25971935581083</v>
      </c>
      <c r="AC124" s="169"/>
      <c r="AD124" s="285">
        <v>2314560.2221380016</v>
      </c>
      <c r="AE124" s="322">
        <v>149268.22003978677</v>
      </c>
      <c r="AF124" s="323">
        <v>6.4490964033722564E-2</v>
      </c>
      <c r="AG124" s="144"/>
      <c r="AH124" s="144"/>
      <c r="AI124" s="144"/>
    </row>
    <row r="125" spans="1:35" ht="15">
      <c r="A125" s="36">
        <v>108</v>
      </c>
      <c r="B125" s="50" t="s">
        <v>110</v>
      </c>
      <c r="C125" s="43">
        <v>17291598.427421324</v>
      </c>
      <c r="D125" s="105">
        <v>31290</v>
      </c>
      <c r="E125" s="105">
        <v>2363</v>
      </c>
      <c r="F125" s="105">
        <v>3735</v>
      </c>
      <c r="G125" s="105">
        <v>6233</v>
      </c>
      <c r="H125" s="105">
        <v>1192.1880000000001</v>
      </c>
      <c r="I125" s="43">
        <v>552.62379122471475</v>
      </c>
      <c r="J125" s="43">
        <v>55420.065759999998</v>
      </c>
      <c r="K125" s="353">
        <v>312.00970605671336</v>
      </c>
      <c r="L125" s="267">
        <v>10374959.056452794</v>
      </c>
      <c r="M125" s="146">
        <v>-94.156320567919863</v>
      </c>
      <c r="N125" s="146">
        <v>56.493792340751916</v>
      </c>
      <c r="O125" s="383">
        <v>3130889.6865562554</v>
      </c>
      <c r="P125" s="43">
        <v>13505848.743009049</v>
      </c>
      <c r="Q125" s="257">
        <v>243.69961597477993</v>
      </c>
      <c r="R125" s="43">
        <v>6916639.37096853</v>
      </c>
      <c r="S125" s="257">
        <v>124.80388242268535</v>
      </c>
      <c r="T125" s="390">
        <v>20422488.113977581</v>
      </c>
      <c r="U125" s="278">
        <v>368.50349839746531</v>
      </c>
      <c r="V125" s="377">
        <v>24380477.358869843</v>
      </c>
      <c r="W125" s="383">
        <v>688671.7488178747</v>
      </c>
      <c r="X125" s="282">
        <v>12.426397178960595</v>
      </c>
      <c r="Y125" s="403">
        <v>3819561.43537413</v>
      </c>
      <c r="Z125" s="414">
        <v>21111159.862795457</v>
      </c>
      <c r="AA125" s="273">
        <v>380.92989557642591</v>
      </c>
      <c r="AB125" s="274">
        <v>674.69350791931788</v>
      </c>
      <c r="AC125" s="169"/>
      <c r="AD125" s="285">
        <v>19960824.997777279</v>
      </c>
      <c r="AE125" s="322">
        <v>1150334.8650181778</v>
      </c>
      <c r="AF125" s="323">
        <v>5.7629625285842367E-2</v>
      </c>
      <c r="AG125" s="144"/>
      <c r="AH125" s="144"/>
      <c r="AI125" s="144"/>
    </row>
    <row r="126" spans="1:35" ht="15">
      <c r="A126" s="36">
        <v>109</v>
      </c>
      <c r="B126" s="50" t="s">
        <v>111</v>
      </c>
      <c r="C126" s="43">
        <v>1167532.8131723434</v>
      </c>
      <c r="D126" s="105">
        <v>2656</v>
      </c>
      <c r="E126" s="105">
        <v>160</v>
      </c>
      <c r="F126" s="105">
        <v>305</v>
      </c>
      <c r="G126" s="105">
        <v>652</v>
      </c>
      <c r="H126" s="105">
        <v>306.43700000000001</v>
      </c>
      <c r="I126" s="43">
        <v>439.58313748958716</v>
      </c>
      <c r="J126" s="43">
        <v>4972.9642400000002</v>
      </c>
      <c r="K126" s="353">
        <v>234.77603232721887</v>
      </c>
      <c r="L126" s="267">
        <v>700519.68790340598</v>
      </c>
      <c r="M126" s="146">
        <v>-171.38999429741435</v>
      </c>
      <c r="N126" s="146">
        <v>102.83399657844861</v>
      </c>
      <c r="O126" s="383">
        <v>511389.78764090728</v>
      </c>
      <c r="P126" s="43">
        <v>1211909.4755443132</v>
      </c>
      <c r="Q126" s="257">
        <v>243.6996159747799</v>
      </c>
      <c r="R126" s="43">
        <v>467013.12526893738</v>
      </c>
      <c r="S126" s="257">
        <v>93.910412930887546</v>
      </c>
      <c r="T126" s="390">
        <v>1678922.6008132505</v>
      </c>
      <c r="U126" s="278">
        <v>337.61002890566743</v>
      </c>
      <c r="V126" s="377">
        <v>2571794.086749326</v>
      </c>
      <c r="W126" s="383">
        <v>72645.088332397921</v>
      </c>
      <c r="X126" s="282">
        <v>14.608005371942493</v>
      </c>
      <c r="Y126" s="403">
        <v>584034.8759733052</v>
      </c>
      <c r="Z126" s="414">
        <v>1751567.6891456484</v>
      </c>
      <c r="AA126" s="273">
        <v>352.21803427760989</v>
      </c>
      <c r="AB126" s="274">
        <v>659.4757865759218</v>
      </c>
      <c r="AC126" s="169"/>
      <c r="AD126" s="285">
        <v>1661736.1825438701</v>
      </c>
      <c r="AE126" s="322">
        <v>89831.506601778325</v>
      </c>
      <c r="AF126" s="323">
        <v>5.4058825670064925E-2</v>
      </c>
      <c r="AG126" s="144"/>
      <c r="AH126" s="144"/>
      <c r="AI126" s="144"/>
    </row>
    <row r="127" spans="1:35" ht="15">
      <c r="A127" s="36">
        <v>110</v>
      </c>
      <c r="B127" s="50" t="s">
        <v>112</v>
      </c>
      <c r="C127" s="43">
        <v>4363853.6146918721</v>
      </c>
      <c r="D127" s="105">
        <v>9479</v>
      </c>
      <c r="E127" s="105">
        <v>522</v>
      </c>
      <c r="F127" s="105">
        <v>903</v>
      </c>
      <c r="G127" s="105">
        <v>2327</v>
      </c>
      <c r="H127" s="105">
        <v>907.678</v>
      </c>
      <c r="I127" s="43">
        <v>460.37067356175464</v>
      </c>
      <c r="J127" s="43">
        <v>16745.910559999997</v>
      </c>
      <c r="K127" s="353">
        <v>260.59219646828649</v>
      </c>
      <c r="L127" s="267">
        <v>2618312.1688151234</v>
      </c>
      <c r="M127" s="146">
        <v>-145.57383015634673</v>
      </c>
      <c r="N127" s="146">
        <v>87.344298093808035</v>
      </c>
      <c r="O127" s="383">
        <v>1462659.8038048875</v>
      </c>
      <c r="P127" s="43">
        <v>4080971.9726200108</v>
      </c>
      <c r="Q127" s="257">
        <v>243.6996159747799</v>
      </c>
      <c r="R127" s="43">
        <v>1745541.445876749</v>
      </c>
      <c r="S127" s="257">
        <v>104.23687858731459</v>
      </c>
      <c r="T127" s="390">
        <v>5826513.4184967596</v>
      </c>
      <c r="U127" s="278">
        <v>347.93649456209448</v>
      </c>
      <c r="V127" s="377">
        <v>8227918.7767159399</v>
      </c>
      <c r="W127" s="383">
        <v>232412.80839937818</v>
      </c>
      <c r="X127" s="282">
        <v>13.878779990293834</v>
      </c>
      <c r="Y127" s="403">
        <v>1695072.6122042655</v>
      </c>
      <c r="Z127" s="414">
        <v>6058926.2268961379</v>
      </c>
      <c r="AA127" s="273">
        <v>361.81527455238836</v>
      </c>
      <c r="AB127" s="274">
        <v>639.19466472160968</v>
      </c>
      <c r="AC127" s="169"/>
      <c r="AD127" s="285">
        <v>5744242.7330422476</v>
      </c>
      <c r="AE127" s="322">
        <v>314683.49385389034</v>
      </c>
      <c r="AF127" s="323">
        <v>5.4782415799345729E-2</v>
      </c>
      <c r="AG127" s="144"/>
      <c r="AH127" s="144"/>
      <c r="AI127" s="144"/>
    </row>
    <row r="128" spans="1:35" ht="15">
      <c r="A128" s="36">
        <v>111</v>
      </c>
      <c r="B128" s="50" t="s">
        <v>113</v>
      </c>
      <c r="C128" s="43">
        <v>1345526.4293029276</v>
      </c>
      <c r="D128" s="105">
        <v>3506</v>
      </c>
      <c r="E128" s="105">
        <v>172</v>
      </c>
      <c r="F128" s="105">
        <v>350</v>
      </c>
      <c r="G128" s="105">
        <v>858</v>
      </c>
      <c r="H128" s="105">
        <v>277.21899999999999</v>
      </c>
      <c r="I128" s="43">
        <v>383.77821714287722</v>
      </c>
      <c r="J128" s="43">
        <v>6105.7728799999995</v>
      </c>
      <c r="K128" s="353">
        <v>220.36955120134238</v>
      </c>
      <c r="L128" s="267">
        <v>807315.85758175654</v>
      </c>
      <c r="M128" s="146">
        <v>-185.79647542329084</v>
      </c>
      <c r="N128" s="146">
        <v>111.47788525397451</v>
      </c>
      <c r="O128" s="383">
        <v>680658.64850346942</v>
      </c>
      <c r="P128" s="43">
        <v>1487974.5060852258</v>
      </c>
      <c r="Q128" s="257">
        <v>243.6996159747799</v>
      </c>
      <c r="R128" s="43">
        <v>538210.57172117103</v>
      </c>
      <c r="S128" s="257">
        <v>88.14782048053695</v>
      </c>
      <c r="T128" s="390">
        <v>2026185.0778063969</v>
      </c>
      <c r="U128" s="278">
        <v>331.84743645531688</v>
      </c>
      <c r="V128" s="377">
        <v>3245594.6150334384</v>
      </c>
      <c r="W128" s="383">
        <v>91677.832496408722</v>
      </c>
      <c r="X128" s="282">
        <v>15.014943119929598</v>
      </c>
      <c r="Y128" s="403">
        <v>772336.48099987814</v>
      </c>
      <c r="Z128" s="414">
        <v>2117862.9103028057</v>
      </c>
      <c r="AA128" s="273">
        <v>346.86237957524651</v>
      </c>
      <c r="AB128" s="274">
        <v>604.06814326948256</v>
      </c>
      <c r="AC128" s="169"/>
      <c r="AD128" s="285">
        <v>2053045.2361179499</v>
      </c>
      <c r="AE128" s="322">
        <v>64817.674184855772</v>
      </c>
      <c r="AF128" s="323">
        <v>3.1571478818176457E-2</v>
      </c>
      <c r="AG128" s="144"/>
      <c r="AH128" s="144"/>
      <c r="AI128" s="144"/>
    </row>
    <row r="129" spans="1:35" ht="15">
      <c r="A129" s="36">
        <v>112</v>
      </c>
      <c r="B129" s="50" t="s">
        <v>114</v>
      </c>
      <c r="C129" s="43">
        <v>663616.11535718362</v>
      </c>
      <c r="D129" s="105">
        <v>2124</v>
      </c>
      <c r="E129" s="105">
        <v>120</v>
      </c>
      <c r="F129" s="105">
        <v>191</v>
      </c>
      <c r="G129" s="105">
        <v>489</v>
      </c>
      <c r="H129" s="105">
        <v>287.08600000000001</v>
      </c>
      <c r="I129" s="43">
        <v>312.43696579905065</v>
      </c>
      <c r="J129" s="43">
        <v>3825.6907200000001</v>
      </c>
      <c r="K129" s="353">
        <v>173.46308521175587</v>
      </c>
      <c r="L129" s="267">
        <v>398169.66921431018</v>
      </c>
      <c r="M129" s="146">
        <v>-232.70294141287735</v>
      </c>
      <c r="N129" s="146">
        <v>139.62176484772641</v>
      </c>
      <c r="O129" s="383">
        <v>534149.69008796918</v>
      </c>
      <c r="P129" s="43">
        <v>932319.35930227931</v>
      </c>
      <c r="Q129" s="257">
        <v>243.69961597477993</v>
      </c>
      <c r="R129" s="43">
        <v>265446.44614287344</v>
      </c>
      <c r="S129" s="257">
        <v>69.385234084702333</v>
      </c>
      <c r="T129" s="390">
        <v>1197765.8054451528</v>
      </c>
      <c r="U129" s="278">
        <v>313.08485005948228</v>
      </c>
      <c r="V129" s="377">
        <v>2213040.0457731243</v>
      </c>
      <c r="W129" s="383">
        <v>62511.415838710003</v>
      </c>
      <c r="X129" s="282">
        <v>16.339903147923575</v>
      </c>
      <c r="Y129" s="403">
        <v>596661.10592667921</v>
      </c>
      <c r="Z129" s="414">
        <v>1260277.2212838628</v>
      </c>
      <c r="AA129" s="273">
        <v>329.42475320740584</v>
      </c>
      <c r="AB129" s="274">
        <v>593.35085747827816</v>
      </c>
      <c r="AC129" s="169"/>
      <c r="AD129" s="285">
        <v>1218877.5831666279</v>
      </c>
      <c r="AE129" s="322">
        <v>41399.638117234921</v>
      </c>
      <c r="AF129" s="323">
        <v>3.3965378220903286E-2</v>
      </c>
      <c r="AG129" s="144"/>
      <c r="AH129" s="144"/>
      <c r="AI129" s="144"/>
    </row>
    <row r="130" spans="1:35" ht="15">
      <c r="A130" s="36">
        <v>113</v>
      </c>
      <c r="B130" s="50" t="s">
        <v>115</v>
      </c>
      <c r="C130" s="43">
        <v>1929939.6523625301</v>
      </c>
      <c r="D130" s="105">
        <v>4256</v>
      </c>
      <c r="E130" s="105">
        <v>226</v>
      </c>
      <c r="F130" s="105">
        <v>423</v>
      </c>
      <c r="G130" s="105">
        <v>885</v>
      </c>
      <c r="H130" s="105">
        <v>540.93200000000002</v>
      </c>
      <c r="I130" s="43">
        <v>453.46326418292529</v>
      </c>
      <c r="J130" s="43">
        <v>7640.936639999999</v>
      </c>
      <c r="K130" s="353">
        <v>252.57893675748767</v>
      </c>
      <c r="L130" s="267">
        <v>1157963.7914175179</v>
      </c>
      <c r="M130" s="146">
        <v>-153.58708986714555</v>
      </c>
      <c r="N130" s="146">
        <v>92.152253920287322</v>
      </c>
      <c r="O130" s="383">
        <v>704129.533438107</v>
      </c>
      <c r="P130" s="43">
        <v>1862093.3248556249</v>
      </c>
      <c r="Q130" s="257">
        <v>243.6996159747799</v>
      </c>
      <c r="R130" s="43">
        <v>771975.86094501207</v>
      </c>
      <c r="S130" s="257">
        <v>101.03157470299507</v>
      </c>
      <c r="T130" s="390">
        <v>2634069.1858006371</v>
      </c>
      <c r="U130" s="278">
        <v>344.73119067777503</v>
      </c>
      <c r="V130" s="377">
        <v>3815518.8990444462</v>
      </c>
      <c r="W130" s="383">
        <v>107776.399705998</v>
      </c>
      <c r="X130" s="282">
        <v>14.105129355711817</v>
      </c>
      <c r="Y130" s="403">
        <v>811905.93314410502</v>
      </c>
      <c r="Z130" s="414">
        <v>2741845.5855066353</v>
      </c>
      <c r="AA130" s="273">
        <v>358.83632003348686</v>
      </c>
      <c r="AB130" s="274">
        <v>644.23063569234853</v>
      </c>
      <c r="AC130" s="169"/>
      <c r="AD130" s="285">
        <v>2612171.1566184312</v>
      </c>
      <c r="AE130" s="322">
        <v>129674.42888820404</v>
      </c>
      <c r="AF130" s="323">
        <v>4.9642393669208529E-2</v>
      </c>
      <c r="AG130" s="144"/>
      <c r="AH130" s="144"/>
      <c r="AI130" s="144"/>
    </row>
    <row r="131" spans="1:35" ht="15">
      <c r="A131" s="36">
        <v>114</v>
      </c>
      <c r="B131" s="50" t="s">
        <v>116</v>
      </c>
      <c r="C131" s="43">
        <v>4592909.9736322286</v>
      </c>
      <c r="D131" s="105">
        <v>8966</v>
      </c>
      <c r="E131" s="105">
        <v>553</v>
      </c>
      <c r="F131" s="105">
        <v>969</v>
      </c>
      <c r="G131" s="105">
        <v>1852</v>
      </c>
      <c r="H131" s="105">
        <v>843.57799999999997</v>
      </c>
      <c r="I131" s="43">
        <v>512.25852929201744</v>
      </c>
      <c r="J131" s="43">
        <v>16071.678559999998</v>
      </c>
      <c r="K131" s="353">
        <v>285.7766198151383</v>
      </c>
      <c r="L131" s="267">
        <v>2755745.984179337</v>
      </c>
      <c r="M131" s="146">
        <v>-120.38940680949491</v>
      </c>
      <c r="N131" s="146">
        <v>72.233644085696952</v>
      </c>
      <c r="O131" s="383">
        <v>1160915.9089627664</v>
      </c>
      <c r="P131" s="43">
        <v>3916661.8931421032</v>
      </c>
      <c r="Q131" s="257">
        <v>243.6996159747799</v>
      </c>
      <c r="R131" s="43">
        <v>1837163.9894528915</v>
      </c>
      <c r="S131" s="257">
        <v>114.31064792605531</v>
      </c>
      <c r="T131" s="390">
        <v>5753825.8825949952</v>
      </c>
      <c r="U131" s="278">
        <v>358.01026390083524</v>
      </c>
      <c r="V131" s="377">
        <v>7491886.3502404625</v>
      </c>
      <c r="W131" s="383">
        <v>211622.20898385355</v>
      </c>
      <c r="X131" s="282">
        <v>13.167399297703074</v>
      </c>
      <c r="Y131" s="403">
        <v>1372538.1179466199</v>
      </c>
      <c r="Z131" s="414">
        <v>5965448.0915788487</v>
      </c>
      <c r="AA131" s="273">
        <v>371.17766319853831</v>
      </c>
      <c r="AB131" s="274">
        <v>665.34107646429277</v>
      </c>
      <c r="AC131" s="169"/>
      <c r="AD131" s="285">
        <v>5621277.3737365389</v>
      </c>
      <c r="AE131" s="322">
        <v>344170.71784230974</v>
      </c>
      <c r="AF131" s="323">
        <v>6.122642505604281E-2</v>
      </c>
      <c r="AG131" s="144"/>
      <c r="AH131" s="144"/>
      <c r="AI131" s="144"/>
    </row>
    <row r="132" spans="1:35" ht="15">
      <c r="A132" s="36">
        <v>115</v>
      </c>
      <c r="B132" s="50" t="s">
        <v>117</v>
      </c>
      <c r="C132" s="43">
        <v>7086963.5864034249</v>
      </c>
      <c r="D132" s="105">
        <v>12361</v>
      </c>
      <c r="E132" s="105">
        <v>786</v>
      </c>
      <c r="F132" s="105">
        <v>1446</v>
      </c>
      <c r="G132" s="105">
        <v>2430</v>
      </c>
      <c r="H132" s="105">
        <v>2456.1179999999999</v>
      </c>
      <c r="I132" s="43">
        <v>573.33254481056747</v>
      </c>
      <c r="J132" s="43">
        <v>24445.699360000002</v>
      </c>
      <c r="K132" s="353">
        <v>289.9063545712944</v>
      </c>
      <c r="L132" s="267">
        <v>4252178.1518420549</v>
      </c>
      <c r="M132" s="146">
        <v>-116.25967205333882</v>
      </c>
      <c r="N132" s="146">
        <v>69.755803232003288</v>
      </c>
      <c r="O132" s="383">
        <v>1705229.394424869</v>
      </c>
      <c r="P132" s="43">
        <v>5957407.5462669237</v>
      </c>
      <c r="Q132" s="257">
        <v>243.6996159747799</v>
      </c>
      <c r="R132" s="43">
        <v>2834785.4345613699</v>
      </c>
      <c r="S132" s="257">
        <v>115.96254182851776</v>
      </c>
      <c r="T132" s="390">
        <v>8792192.9808282927</v>
      </c>
      <c r="U132" s="278">
        <v>359.66215780329765</v>
      </c>
      <c r="V132" s="377">
        <v>11294520.130890699</v>
      </c>
      <c r="W132" s="383">
        <v>319034.64465060615</v>
      </c>
      <c r="X132" s="282">
        <v>13.050747289015426</v>
      </c>
      <c r="Y132" s="403">
        <v>2024264.0390754752</v>
      </c>
      <c r="Z132" s="414">
        <v>9111227.6254788991</v>
      </c>
      <c r="AA132" s="273">
        <v>372.71290509231306</v>
      </c>
      <c r="AB132" s="274">
        <v>737.0947031371976</v>
      </c>
      <c r="AC132" s="169"/>
      <c r="AD132" s="285">
        <v>8446405.6317407396</v>
      </c>
      <c r="AE132" s="322">
        <v>664821.99373815954</v>
      </c>
      <c r="AF132" s="323">
        <v>7.8710640090481343E-2</v>
      </c>
      <c r="AG132" s="144"/>
      <c r="AH132" s="144"/>
      <c r="AI132" s="144"/>
    </row>
    <row r="133" spans="1:35" ht="15">
      <c r="A133" s="36">
        <v>116</v>
      </c>
      <c r="B133" s="50" t="s">
        <v>118</v>
      </c>
      <c r="C133" s="43">
        <v>1862129.1564513324</v>
      </c>
      <c r="D133" s="105">
        <v>4114</v>
      </c>
      <c r="E133" s="105">
        <v>236</v>
      </c>
      <c r="F133" s="105">
        <v>431</v>
      </c>
      <c r="G133" s="105">
        <v>958</v>
      </c>
      <c r="H133" s="105">
        <v>650.28</v>
      </c>
      <c r="I133" s="43">
        <v>452.63226943396506</v>
      </c>
      <c r="J133" s="43">
        <v>7768.6455999999989</v>
      </c>
      <c r="K133" s="353">
        <v>239.69804420622981</v>
      </c>
      <c r="L133" s="267">
        <v>1117277.4938707994</v>
      </c>
      <c r="M133" s="146">
        <v>-166.46798241840341</v>
      </c>
      <c r="N133" s="146">
        <v>99.880789451042048</v>
      </c>
      <c r="O133" s="383">
        <v>775938.45549336413</v>
      </c>
      <c r="P133" s="43">
        <v>1893215.9493641634</v>
      </c>
      <c r="Q133" s="257">
        <v>243.6996159747799</v>
      </c>
      <c r="R133" s="43">
        <v>744851.66258053295</v>
      </c>
      <c r="S133" s="257">
        <v>95.879217682491927</v>
      </c>
      <c r="T133" s="390">
        <v>2638067.6119446964</v>
      </c>
      <c r="U133" s="278">
        <v>339.57883365727184</v>
      </c>
      <c r="V133" s="377">
        <v>3979357.7447370244</v>
      </c>
      <c r="W133" s="383">
        <v>112404.33142064758</v>
      </c>
      <c r="X133" s="282">
        <v>14.468974028194515</v>
      </c>
      <c r="Y133" s="403">
        <v>888342.7869140117</v>
      </c>
      <c r="Z133" s="414">
        <v>2750471.9433653438</v>
      </c>
      <c r="AA133" s="273">
        <v>354.04780768546635</v>
      </c>
      <c r="AB133" s="274">
        <v>668.56391428423524</v>
      </c>
      <c r="AC133" s="169"/>
      <c r="AD133" s="285">
        <v>2623735.5241499273</v>
      </c>
      <c r="AE133" s="322">
        <v>126736.41921541654</v>
      </c>
      <c r="AF133" s="323">
        <v>4.8303808843872753E-2</v>
      </c>
      <c r="AG133" s="144"/>
      <c r="AH133" s="144"/>
      <c r="AI133" s="144"/>
    </row>
    <row r="134" spans="1:35" ht="15">
      <c r="A134" s="36">
        <v>117</v>
      </c>
      <c r="B134" s="50" t="s">
        <v>119</v>
      </c>
      <c r="C134" s="43">
        <v>1957330.0515006287</v>
      </c>
      <c r="D134" s="105">
        <v>5498</v>
      </c>
      <c r="E134" s="105">
        <v>232</v>
      </c>
      <c r="F134" s="105">
        <v>571</v>
      </c>
      <c r="G134" s="105">
        <v>1319</v>
      </c>
      <c r="H134" s="105">
        <v>639.27699999999993</v>
      </c>
      <c r="I134" s="43">
        <v>356.0076485086629</v>
      </c>
      <c r="J134" s="43">
        <v>9850.1010399999996</v>
      </c>
      <c r="K134" s="353">
        <v>198.71167245413645</v>
      </c>
      <c r="L134" s="267">
        <v>1174398.0309003771</v>
      </c>
      <c r="M134" s="146">
        <v>-207.45435417049677</v>
      </c>
      <c r="N134" s="146">
        <v>124.47261250229806</v>
      </c>
      <c r="O134" s="383">
        <v>1226067.8098604032</v>
      </c>
      <c r="P134" s="43">
        <v>2400465.8407607805</v>
      </c>
      <c r="Q134" s="257">
        <v>243.69961597477996</v>
      </c>
      <c r="R134" s="43">
        <v>782932.0206002515</v>
      </c>
      <c r="S134" s="257">
        <v>79.484668981654579</v>
      </c>
      <c r="T134" s="390">
        <v>3183397.8613610319</v>
      </c>
      <c r="U134" s="278">
        <v>323.18428495643451</v>
      </c>
      <c r="V134" s="377">
        <v>5449268.1077128416</v>
      </c>
      <c r="W134" s="383">
        <v>153924.6726910696</v>
      </c>
      <c r="X134" s="282">
        <v>15.626710027237406</v>
      </c>
      <c r="Y134" s="403">
        <v>1379992.4825514727</v>
      </c>
      <c r="Z134" s="414">
        <v>3337322.5340521014</v>
      </c>
      <c r="AA134" s="273">
        <v>338.81099498367195</v>
      </c>
      <c r="AB134" s="274">
        <v>607.00664497128071</v>
      </c>
      <c r="AC134" s="169"/>
      <c r="AD134" s="285">
        <v>3266731.4706485886</v>
      </c>
      <c r="AE134" s="322">
        <v>70591.063403512817</v>
      </c>
      <c r="AF134" s="323">
        <v>2.1609080525219149E-2</v>
      </c>
      <c r="AG134" s="144"/>
      <c r="AH134" s="144"/>
      <c r="AI134" s="144"/>
    </row>
    <row r="135" spans="1:35" ht="15">
      <c r="A135" s="36">
        <v>118</v>
      </c>
      <c r="B135" s="50" t="s">
        <v>120</v>
      </c>
      <c r="C135" s="43">
        <v>2189732.1241931282</v>
      </c>
      <c r="D135" s="105">
        <v>6361</v>
      </c>
      <c r="E135" s="105">
        <v>335</v>
      </c>
      <c r="F135" s="105">
        <v>618</v>
      </c>
      <c r="G135" s="105">
        <v>1424</v>
      </c>
      <c r="H135" s="105">
        <v>286.49200000000002</v>
      </c>
      <c r="I135" s="43">
        <v>344.24337748673605</v>
      </c>
      <c r="J135" s="43">
        <v>10648.807839999999</v>
      </c>
      <c r="K135" s="353">
        <v>205.63166854864838</v>
      </c>
      <c r="L135" s="267">
        <v>1313839.2745158768</v>
      </c>
      <c r="M135" s="146">
        <v>-200.53435807598484</v>
      </c>
      <c r="N135" s="146">
        <v>120.3206148455909</v>
      </c>
      <c r="O135" s="383">
        <v>1281271.1066813488</v>
      </c>
      <c r="P135" s="43">
        <v>2595110.3811972253</v>
      </c>
      <c r="Q135" s="257">
        <v>243.6996159747799</v>
      </c>
      <c r="R135" s="43">
        <v>875892.8496772513</v>
      </c>
      <c r="S135" s="257">
        <v>82.252667419459357</v>
      </c>
      <c r="T135" s="390">
        <v>3471003.2308744765</v>
      </c>
      <c r="U135" s="278">
        <v>325.95228339423926</v>
      </c>
      <c r="V135" s="377">
        <v>5817438.5865716785</v>
      </c>
      <c r="W135" s="383">
        <v>164324.32991708309</v>
      </c>
      <c r="X135" s="282">
        <v>15.43124191797634</v>
      </c>
      <c r="Y135" s="403">
        <v>1445595.4365984318</v>
      </c>
      <c r="Z135" s="414">
        <v>3635327.5607915595</v>
      </c>
      <c r="AA135" s="273">
        <v>341.38352531221557</v>
      </c>
      <c r="AB135" s="274">
        <v>571.50252488469732</v>
      </c>
      <c r="AC135" s="169"/>
      <c r="AD135" s="285">
        <v>3672236.5683686524</v>
      </c>
      <c r="AE135" s="322">
        <v>-36909.007577092852</v>
      </c>
      <c r="AF135" s="323">
        <v>-1.005082512793809E-2</v>
      </c>
      <c r="AG135" s="144"/>
      <c r="AH135" s="144"/>
      <c r="AI135" s="144"/>
    </row>
    <row r="136" spans="1:35" ht="15">
      <c r="A136" s="51">
        <v>119</v>
      </c>
      <c r="B136" s="54" t="s">
        <v>121</v>
      </c>
      <c r="C136" s="292">
        <v>947255.94655746373</v>
      </c>
      <c r="D136" s="293">
        <v>3271</v>
      </c>
      <c r="E136" s="293">
        <v>156</v>
      </c>
      <c r="F136" s="293">
        <v>353</v>
      </c>
      <c r="G136" s="293">
        <v>737</v>
      </c>
      <c r="H136" s="293">
        <v>308.30599999999998</v>
      </c>
      <c r="I136" s="292">
        <v>289.59215730891583</v>
      </c>
      <c r="J136" s="292">
        <v>5800.8251199999995</v>
      </c>
      <c r="K136" s="357">
        <v>163.29675985085788</v>
      </c>
      <c r="L136" s="268">
        <v>568353.56793447817</v>
      </c>
      <c r="M136" s="349">
        <v>-242.86926677377534</v>
      </c>
      <c r="N136" s="349">
        <v>145.72156006426519</v>
      </c>
      <c r="O136" s="384">
        <v>845305.28614637826</v>
      </c>
      <c r="P136" s="45">
        <v>1413658.8540808563</v>
      </c>
      <c r="Q136" s="258">
        <v>243.69961597477987</v>
      </c>
      <c r="R136" s="45">
        <v>378902.3786229855</v>
      </c>
      <c r="S136" s="258">
        <v>65.318703940343156</v>
      </c>
      <c r="T136" s="391">
        <v>1792561.2327038418</v>
      </c>
      <c r="U136" s="279">
        <v>309.01831991512302</v>
      </c>
      <c r="V136" s="378">
        <v>3414565.3668725612</v>
      </c>
      <c r="W136" s="384">
        <v>96450.724407230358</v>
      </c>
      <c r="X136" s="283">
        <v>16.627069841269471</v>
      </c>
      <c r="Y136" s="404">
        <v>941756.01055360865</v>
      </c>
      <c r="Z136" s="415">
        <v>1889011.957111072</v>
      </c>
      <c r="AA136" s="275">
        <v>325.64538975639249</v>
      </c>
      <c r="AB136" s="276">
        <v>577.50289119873798</v>
      </c>
      <c r="AC136" s="169"/>
      <c r="AD136" s="286">
        <v>1910005.8358931954</v>
      </c>
      <c r="AE136" s="324">
        <v>-20993.878782123327</v>
      </c>
      <c r="AF136" s="325">
        <v>-1.0991525987828044E-2</v>
      </c>
      <c r="AG136" s="144"/>
      <c r="AH136" s="144"/>
      <c r="AI136" s="144"/>
    </row>
    <row r="137" spans="1:35" ht="13.5">
      <c r="A137" s="161"/>
      <c r="B137" s="78" t="s">
        <v>124</v>
      </c>
      <c r="C137" s="66">
        <v>597612898.9081763</v>
      </c>
      <c r="D137" s="66">
        <v>1033313</v>
      </c>
      <c r="E137" s="66">
        <v>69595</v>
      </c>
      <c r="F137" s="66">
        <v>112257</v>
      </c>
      <c r="G137" s="66">
        <v>212663</v>
      </c>
      <c r="H137" s="66">
        <v>63756.104000000007</v>
      </c>
      <c r="I137" s="66">
        <v>578.34644382503302</v>
      </c>
      <c r="J137" s="66">
        <v>1816403.0180799994</v>
      </c>
      <c r="K137" s="358">
        <v>329.008977060539</v>
      </c>
      <c r="L137" s="368">
        <v>358567739.34490556</v>
      </c>
      <c r="M137" s="147"/>
      <c r="N137" s="147"/>
      <c r="O137" s="387">
        <v>84088978.616621584</v>
      </c>
      <c r="P137" s="66">
        <v>442656717.96152729</v>
      </c>
      <c r="Q137" s="181">
        <v>243.69961597478004</v>
      </c>
      <c r="R137" s="66">
        <v>239045159.56327039</v>
      </c>
      <c r="S137" s="66"/>
      <c r="T137" s="392">
        <v>681701877.52479732</v>
      </c>
      <c r="U137" s="372"/>
      <c r="V137" s="359">
        <v>768197177.09700561</v>
      </c>
      <c r="W137" s="429">
        <v>21699152.383326139</v>
      </c>
      <c r="X137" s="66"/>
      <c r="Y137" s="405">
        <v>105788130.99994771</v>
      </c>
      <c r="Z137" s="392">
        <v>703401029.90812385</v>
      </c>
      <c r="AA137" s="66">
        <v>387.2494280766187</v>
      </c>
      <c r="AB137" s="66">
        <v>680.72406899760654</v>
      </c>
      <c r="AC137" s="131"/>
      <c r="AD137" s="171">
        <v>663084638.46866286</v>
      </c>
      <c r="AE137" s="171">
        <v>40316391.439460784</v>
      </c>
      <c r="AF137" s="288">
        <v>6.0801274981378217E-2</v>
      </c>
    </row>
    <row r="138" spans="1:35">
      <c r="A138" s="162"/>
      <c r="B138" s="79" t="s">
        <v>131</v>
      </c>
      <c r="C138" s="80">
        <v>1484553517.000001</v>
      </c>
      <c r="D138" s="80">
        <v>2144763</v>
      </c>
      <c r="E138" s="80">
        <v>148884</v>
      </c>
      <c r="F138" s="80">
        <v>222427</v>
      </c>
      <c r="G138" s="80">
        <v>457789</v>
      </c>
      <c r="H138" s="80">
        <v>64482.665000000008</v>
      </c>
      <c r="I138" s="66">
        <v>692.17601991455513</v>
      </c>
      <c r="J138" s="80">
        <v>3655041.0907999994</v>
      </c>
      <c r="K138" s="358">
        <v>406.16602662463322</v>
      </c>
      <c r="L138" s="373">
        <v>890732110.20000029</v>
      </c>
      <c r="M138" s="147"/>
      <c r="N138" s="147"/>
      <c r="O138" s="387">
        <v>2.5331974029541016E-7</v>
      </c>
      <c r="P138" s="80">
        <v>890732110.20000076</v>
      </c>
      <c r="Q138" s="181">
        <v>243.69961597477999</v>
      </c>
      <c r="R138" s="80">
        <v>593821406.80000019</v>
      </c>
      <c r="S138" s="270"/>
      <c r="T138" s="394">
        <v>1484553517.0000007</v>
      </c>
      <c r="U138" s="374"/>
      <c r="V138" s="360">
        <v>1263785866.0210764</v>
      </c>
      <c r="W138" s="430">
        <v>35697973.000000007</v>
      </c>
      <c r="X138" s="80"/>
      <c r="Y138" s="406">
        <v>35697973.000000253</v>
      </c>
      <c r="Z138" s="416">
        <v>1520251490.000001</v>
      </c>
      <c r="AA138" s="73">
        <v>415.93280410077551</v>
      </c>
      <c r="AB138" s="73">
        <v>708.82027058467577</v>
      </c>
      <c r="AC138" s="131"/>
      <c r="AD138" s="172">
        <v>1426939366.000001</v>
      </c>
      <c r="AE138" s="172">
        <v>93312124</v>
      </c>
      <c r="AF138" s="287">
        <v>6.5393194850018599E-2</v>
      </c>
    </row>
  </sheetData>
  <sheetProtection formatCells="0" formatColumns="0" formatRows="0" insertColumns="0" insertRows="0" insertHyperlinks="0" deleteColumns="0" deleteRows="0"/>
  <mergeCells count="24">
    <mergeCell ref="AE14:AF14"/>
    <mergeCell ref="B5:D5"/>
    <mergeCell ref="E5:F5"/>
    <mergeCell ref="H5:J5"/>
    <mergeCell ref="B6:D6"/>
    <mergeCell ref="E6:F6"/>
    <mergeCell ref="H6:J7"/>
    <mergeCell ref="K6:K7"/>
    <mergeCell ref="B7:D7"/>
    <mergeCell ref="E7:F7"/>
    <mergeCell ref="B8:D8"/>
    <mergeCell ref="E8:F8"/>
    <mergeCell ref="H8:J9"/>
    <mergeCell ref="AD13:AF13"/>
    <mergeCell ref="K8:K9"/>
    <mergeCell ref="B9:D9"/>
    <mergeCell ref="L13:U13"/>
    <mergeCell ref="V13:X13"/>
    <mergeCell ref="Y13:AB13"/>
    <mergeCell ref="E9:F9"/>
    <mergeCell ref="D13:H13"/>
    <mergeCell ref="B10:D10"/>
    <mergeCell ref="E10:F10"/>
    <mergeCell ref="H10:J10"/>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29"/>
  <sheetViews>
    <sheetView zoomScaleNormal="100" workbookViewId="0">
      <pane xSplit="2" ySplit="2" topLeftCell="C3" activePane="bottomRight" state="frozen"/>
      <selection activeCell="AA32" sqref="AA32"/>
      <selection pane="topRight" activeCell="AA32" sqref="AA32"/>
      <selection pane="bottomLeft" activeCell="AA32" sqref="AA32"/>
      <selection pane="bottomRight" activeCell="C11" sqref="C11"/>
    </sheetView>
  </sheetViews>
  <sheetFormatPr defaultRowHeight="15"/>
  <cols>
    <col min="1" max="1" width="6.7109375" style="29" customWidth="1"/>
    <col min="2" max="2" width="20.7109375" style="30" customWidth="1"/>
    <col min="3" max="3" width="16.42578125" style="21" customWidth="1"/>
    <col min="4" max="8" width="14.7109375" style="202" customWidth="1"/>
    <col min="9" max="9" width="15.7109375" style="21" customWidth="1"/>
    <col min="10" max="10" width="9.140625" style="21" customWidth="1"/>
    <col min="11" max="11" width="20.7109375" style="24" customWidth="1"/>
    <col min="12" max="12" width="14.42578125" style="9" customWidth="1"/>
    <col min="13" max="13" width="12.7109375" style="9" customWidth="1"/>
    <col min="14" max="14" width="14.5703125" style="9" customWidth="1"/>
    <col min="15" max="15" width="26.5703125" style="9" customWidth="1"/>
    <col min="16" max="21" width="9.140625" style="9"/>
  </cols>
  <sheetData>
    <row r="2" spans="1:20" ht="47.25" customHeight="1">
      <c r="A2" s="584" t="s">
        <v>245</v>
      </c>
      <c r="B2" s="509"/>
      <c r="C2" s="509"/>
      <c r="D2" s="509"/>
      <c r="E2" s="509"/>
      <c r="F2" s="509"/>
      <c r="G2" s="509"/>
      <c r="H2" s="509"/>
      <c r="I2" s="509"/>
    </row>
    <row r="3" spans="1:20" ht="15" customHeight="1">
      <c r="B3" s="487"/>
      <c r="E3" s="489"/>
      <c r="F3" s="489"/>
      <c r="G3" s="489"/>
    </row>
    <row r="4" spans="1:20" s="9" customFormat="1" ht="15" customHeight="1">
      <c r="A4" s="155"/>
      <c r="B4" s="157"/>
      <c r="D4" s="203"/>
      <c r="E4" s="203"/>
      <c r="F4" s="203"/>
      <c r="G4" s="203"/>
      <c r="H4" s="203"/>
      <c r="I4" s="156"/>
      <c r="J4" s="156"/>
      <c r="K4" s="14"/>
    </row>
    <row r="5" spans="1:20" ht="30">
      <c r="A5" s="67"/>
      <c r="B5" s="449" t="s">
        <v>1</v>
      </c>
      <c r="C5" s="81" t="s">
        <v>132</v>
      </c>
      <c r="D5" s="204" t="s">
        <v>212</v>
      </c>
      <c r="E5" s="205" t="s">
        <v>133</v>
      </c>
      <c r="F5" s="205" t="s">
        <v>134</v>
      </c>
      <c r="G5" s="206" t="s">
        <v>135</v>
      </c>
      <c r="H5" s="207" t="s">
        <v>136</v>
      </c>
      <c r="I5" s="81" t="s">
        <v>137</v>
      </c>
      <c r="K5" s="32"/>
      <c r="L5" s="15"/>
      <c r="M5" s="15"/>
      <c r="N5" s="10"/>
    </row>
    <row r="6" spans="1:20" ht="15.75">
      <c r="A6" s="67"/>
      <c r="B6" s="450" t="s">
        <v>123</v>
      </c>
      <c r="C6" s="451">
        <v>1312188765.000001</v>
      </c>
      <c r="D6" s="452">
        <v>99595222</v>
      </c>
      <c r="E6" s="452">
        <v>50791686</v>
      </c>
      <c r="F6" s="452">
        <v>2256463</v>
      </c>
      <c r="G6" s="452">
        <v>19721381</v>
      </c>
      <c r="H6" s="453">
        <v>172364752</v>
      </c>
      <c r="I6" s="451">
        <v>1484553517.000001</v>
      </c>
      <c r="K6" s="345"/>
      <c r="L6" s="16"/>
      <c r="M6" s="16"/>
      <c r="Q6" s="58"/>
      <c r="R6" s="58"/>
      <c r="S6" s="58"/>
      <c r="T6" s="58"/>
    </row>
    <row r="7" spans="1:20" ht="15.75">
      <c r="A7" s="340">
        <v>1</v>
      </c>
      <c r="B7" s="35" t="s">
        <v>2</v>
      </c>
      <c r="C7" s="454">
        <v>39756095.806443319</v>
      </c>
      <c r="D7" s="455">
        <v>792239</v>
      </c>
      <c r="E7" s="456">
        <v>1337365</v>
      </c>
      <c r="F7" s="456">
        <v>9538</v>
      </c>
      <c r="G7" s="457">
        <v>449992</v>
      </c>
      <c r="H7" s="458">
        <v>2589134</v>
      </c>
      <c r="I7" s="454">
        <v>42345229.806443319</v>
      </c>
      <c r="J7" s="31"/>
      <c r="K7" s="346"/>
      <c r="L7" s="17"/>
      <c r="M7" s="18"/>
      <c r="N7" s="19"/>
      <c r="O7" s="59"/>
      <c r="Q7" s="58"/>
      <c r="R7" s="58"/>
      <c r="S7" s="58"/>
      <c r="T7" s="58"/>
    </row>
    <row r="8" spans="1:20" ht="15.75">
      <c r="A8" s="341">
        <v>2</v>
      </c>
      <c r="B8" s="37" t="s">
        <v>3</v>
      </c>
      <c r="C8" s="454">
        <v>11418153.494507732</v>
      </c>
      <c r="D8" s="459">
        <v>277345</v>
      </c>
      <c r="E8" s="460">
        <v>239547</v>
      </c>
      <c r="F8" s="460">
        <v>3910</v>
      </c>
      <c r="G8" s="461">
        <v>93310</v>
      </c>
      <c r="H8" s="462">
        <v>614112</v>
      </c>
      <c r="I8" s="463">
        <v>12032265.494507732</v>
      </c>
      <c r="J8" s="31"/>
      <c r="K8" s="346"/>
      <c r="L8" s="17"/>
      <c r="M8" s="18"/>
      <c r="O8" s="59"/>
      <c r="Q8" s="58"/>
      <c r="R8" s="58"/>
      <c r="S8" s="58"/>
      <c r="T8" s="58"/>
    </row>
    <row r="9" spans="1:20" ht="15.75">
      <c r="A9" s="341">
        <v>3</v>
      </c>
      <c r="B9" s="37" t="s">
        <v>4</v>
      </c>
      <c r="C9" s="454">
        <v>37482014.43907322</v>
      </c>
      <c r="D9" s="459">
        <v>1241018</v>
      </c>
      <c r="E9" s="460">
        <v>1169873</v>
      </c>
      <c r="F9" s="460">
        <v>35464</v>
      </c>
      <c r="G9" s="461">
        <v>567996</v>
      </c>
      <c r="H9" s="462">
        <v>3014351</v>
      </c>
      <c r="I9" s="463">
        <v>40496365.43907322</v>
      </c>
      <c r="J9" s="31"/>
      <c r="K9" s="346"/>
      <c r="L9" s="17"/>
      <c r="M9" s="18"/>
      <c r="O9" s="59"/>
      <c r="Q9" s="58"/>
      <c r="R9" s="58"/>
      <c r="S9" s="58"/>
      <c r="T9" s="58"/>
    </row>
    <row r="10" spans="1:20" ht="15.75">
      <c r="A10" s="341">
        <v>4</v>
      </c>
      <c r="B10" s="37" t="s">
        <v>5</v>
      </c>
      <c r="C10" s="454">
        <v>47052356.913795568</v>
      </c>
      <c r="D10" s="459">
        <v>6749263</v>
      </c>
      <c r="E10" s="460">
        <v>2447500</v>
      </c>
      <c r="F10" s="460">
        <v>16064</v>
      </c>
      <c r="G10" s="461">
        <v>1047011</v>
      </c>
      <c r="H10" s="462">
        <v>10259838</v>
      </c>
      <c r="I10" s="463">
        <v>57312194.913795568</v>
      </c>
      <c r="J10" s="31"/>
      <c r="K10" s="346"/>
      <c r="L10" s="17"/>
      <c r="M10" s="18"/>
      <c r="O10" s="59"/>
      <c r="Q10" s="58"/>
      <c r="R10" s="58"/>
      <c r="S10" s="58"/>
      <c r="T10" s="58"/>
    </row>
    <row r="11" spans="1:20" ht="15.75">
      <c r="A11" s="341">
        <v>5</v>
      </c>
      <c r="B11" s="37" t="s">
        <v>6</v>
      </c>
      <c r="C11" s="454">
        <v>37524872.292708576</v>
      </c>
      <c r="D11" s="459">
        <v>1503691</v>
      </c>
      <c r="E11" s="460">
        <v>1502533</v>
      </c>
      <c r="F11" s="460">
        <v>68170</v>
      </c>
      <c r="G11" s="461">
        <v>468821</v>
      </c>
      <c r="H11" s="462">
        <v>3543215</v>
      </c>
      <c r="I11" s="463">
        <v>41068087.292708576</v>
      </c>
      <c r="J11" s="31"/>
      <c r="K11" s="346"/>
      <c r="L11" s="17"/>
      <c r="M11" s="18"/>
      <c r="O11" s="59"/>
      <c r="Q11" s="58"/>
      <c r="R11" s="58"/>
      <c r="S11" s="58"/>
      <c r="T11" s="58"/>
    </row>
    <row r="12" spans="1:20" ht="15.75">
      <c r="A12" s="341">
        <v>6</v>
      </c>
      <c r="B12" s="37" t="s">
        <v>7</v>
      </c>
      <c r="C12" s="454">
        <v>14467901.141521256</v>
      </c>
      <c r="D12" s="459">
        <v>318437</v>
      </c>
      <c r="E12" s="460">
        <v>303493</v>
      </c>
      <c r="F12" s="460">
        <v>3186</v>
      </c>
      <c r="G12" s="461">
        <v>155179</v>
      </c>
      <c r="H12" s="462">
        <v>780295</v>
      </c>
      <c r="I12" s="463">
        <v>15248196.141521256</v>
      </c>
      <c r="J12" s="31"/>
      <c r="K12" s="346"/>
      <c r="L12" s="17"/>
      <c r="M12" s="18"/>
      <c r="O12" s="59"/>
      <c r="Q12" s="58"/>
      <c r="R12" s="58"/>
      <c r="S12" s="58"/>
      <c r="T12" s="58"/>
    </row>
    <row r="13" spans="1:20" ht="15.75">
      <c r="A13" s="341">
        <v>7</v>
      </c>
      <c r="B13" s="37" t="s">
        <v>8</v>
      </c>
      <c r="C13" s="454">
        <v>545145874.02629459</v>
      </c>
      <c r="D13" s="459">
        <v>41170380</v>
      </c>
      <c r="E13" s="460">
        <v>32324239</v>
      </c>
      <c r="F13" s="460">
        <v>549109</v>
      </c>
      <c r="G13" s="461">
        <v>10584392</v>
      </c>
      <c r="H13" s="462">
        <v>84628120</v>
      </c>
      <c r="I13" s="463">
        <v>629773994.02629459</v>
      </c>
      <c r="J13" s="31"/>
      <c r="K13" s="346"/>
      <c r="L13" s="17"/>
      <c r="M13" s="18"/>
      <c r="O13" s="59"/>
      <c r="Q13" s="58"/>
      <c r="R13" s="58"/>
      <c r="S13" s="58"/>
      <c r="T13" s="58"/>
    </row>
    <row r="14" spans="1:20" ht="15.75">
      <c r="A14" s="341">
        <v>8</v>
      </c>
      <c r="B14" s="37" t="s">
        <v>9</v>
      </c>
      <c r="C14" s="454">
        <v>16224658.502006512</v>
      </c>
      <c r="D14" s="459">
        <v>469854</v>
      </c>
      <c r="E14" s="460">
        <v>600257</v>
      </c>
      <c r="F14" s="460">
        <v>13101</v>
      </c>
      <c r="G14" s="461">
        <v>235862</v>
      </c>
      <c r="H14" s="462">
        <v>1319074</v>
      </c>
      <c r="I14" s="463">
        <v>17543732.502006512</v>
      </c>
      <c r="J14" s="31"/>
      <c r="K14" s="346"/>
      <c r="L14" s="17"/>
      <c r="M14" s="18"/>
      <c r="O14" s="59"/>
      <c r="Q14" s="58"/>
      <c r="R14" s="58"/>
      <c r="S14" s="58"/>
      <c r="T14" s="58"/>
    </row>
    <row r="15" spans="1:20" ht="15.75">
      <c r="A15" s="342">
        <v>9</v>
      </c>
      <c r="B15" s="39" t="s">
        <v>10</v>
      </c>
      <c r="C15" s="454">
        <v>27936150.475473933</v>
      </c>
      <c r="D15" s="464">
        <v>1473015</v>
      </c>
      <c r="E15" s="465">
        <v>1219453</v>
      </c>
      <c r="F15" s="465">
        <v>220762</v>
      </c>
      <c r="G15" s="466">
        <v>271172</v>
      </c>
      <c r="H15" s="467">
        <v>3184402</v>
      </c>
      <c r="I15" s="468">
        <v>31120552.475473933</v>
      </c>
      <c r="J15" s="31"/>
      <c r="K15" s="346"/>
      <c r="L15" s="17"/>
      <c r="M15" s="18"/>
      <c r="O15" s="59"/>
      <c r="Q15" s="58"/>
      <c r="R15" s="58"/>
      <c r="S15" s="58"/>
      <c r="T15" s="58"/>
    </row>
    <row r="16" spans="1:20" ht="15.75">
      <c r="A16" s="580" t="s">
        <v>11</v>
      </c>
      <c r="B16" s="581"/>
      <c r="C16" s="451">
        <v>777008077.09182465</v>
      </c>
      <c r="D16" s="469">
        <v>53995242</v>
      </c>
      <c r="E16" s="469">
        <v>41144260</v>
      </c>
      <c r="F16" s="469">
        <v>919304</v>
      </c>
      <c r="G16" s="469">
        <v>13873735</v>
      </c>
      <c r="H16" s="470">
        <v>109932541</v>
      </c>
      <c r="I16" s="451">
        <v>886940618.09182465</v>
      </c>
      <c r="J16" s="31"/>
      <c r="K16" s="33"/>
      <c r="L16" s="16"/>
      <c r="M16" s="18"/>
      <c r="Q16" s="58"/>
      <c r="R16" s="58"/>
      <c r="S16" s="58"/>
      <c r="T16" s="58"/>
    </row>
    <row r="17" spans="1:20" ht="15.75">
      <c r="A17" s="343">
        <v>10</v>
      </c>
      <c r="B17" s="471" t="s">
        <v>12</v>
      </c>
      <c r="C17" s="472">
        <v>1051702.3042345732</v>
      </c>
      <c r="D17" s="455">
        <v>126181</v>
      </c>
      <c r="E17" s="473">
        <v>4123</v>
      </c>
      <c r="F17" s="473">
        <v>354</v>
      </c>
      <c r="G17" s="474">
        <v>6988</v>
      </c>
      <c r="H17" s="475">
        <v>137646</v>
      </c>
      <c r="I17" s="454">
        <v>1189348.3042345732</v>
      </c>
      <c r="J17" s="31"/>
      <c r="K17" s="346"/>
      <c r="L17" s="17"/>
      <c r="M17" s="18"/>
      <c r="O17" s="60"/>
      <c r="Q17" s="58"/>
      <c r="R17" s="58"/>
      <c r="S17" s="58"/>
      <c r="T17" s="58"/>
    </row>
    <row r="18" spans="1:20" ht="15.75">
      <c r="A18" s="341">
        <v>11</v>
      </c>
      <c r="B18" s="37" t="s">
        <v>13</v>
      </c>
      <c r="C18" s="463">
        <v>5441178.2429181393</v>
      </c>
      <c r="D18" s="459">
        <v>169980</v>
      </c>
      <c r="E18" s="476">
        <v>159004</v>
      </c>
      <c r="F18" s="476">
        <v>21121</v>
      </c>
      <c r="G18" s="477">
        <v>40935</v>
      </c>
      <c r="H18" s="478">
        <v>391040</v>
      </c>
      <c r="I18" s="463">
        <v>5832218.2429181393</v>
      </c>
      <c r="J18" s="31"/>
      <c r="K18" s="346"/>
      <c r="L18" s="17"/>
      <c r="M18" s="18"/>
      <c r="O18" s="60"/>
      <c r="Q18" s="58"/>
      <c r="R18" s="58"/>
      <c r="S18" s="58"/>
      <c r="T18" s="58"/>
    </row>
    <row r="19" spans="1:20" ht="15.75">
      <c r="A19" s="341">
        <v>12</v>
      </c>
      <c r="B19" s="37" t="s">
        <v>14</v>
      </c>
      <c r="C19" s="463">
        <v>3916406.4733727197</v>
      </c>
      <c r="D19" s="459">
        <v>392396</v>
      </c>
      <c r="E19" s="476">
        <v>32306</v>
      </c>
      <c r="F19" s="476">
        <v>11656</v>
      </c>
      <c r="G19" s="477">
        <v>24242</v>
      </c>
      <c r="H19" s="478">
        <v>460600</v>
      </c>
      <c r="I19" s="463">
        <v>4377006.4733727202</v>
      </c>
      <c r="J19" s="31"/>
      <c r="K19" s="346"/>
      <c r="L19" s="17"/>
      <c r="M19" s="18"/>
      <c r="O19" s="60"/>
      <c r="Q19" s="58"/>
      <c r="R19" s="58"/>
      <c r="S19" s="58"/>
      <c r="T19" s="58"/>
    </row>
    <row r="20" spans="1:20" ht="15.75">
      <c r="A20" s="341">
        <v>13</v>
      </c>
      <c r="B20" s="37" t="s">
        <v>15</v>
      </c>
      <c r="C20" s="463">
        <v>1355954.8807381266</v>
      </c>
      <c r="D20" s="459">
        <v>109307</v>
      </c>
      <c r="E20" s="476">
        <v>4337</v>
      </c>
      <c r="F20" s="476">
        <v>367</v>
      </c>
      <c r="G20" s="477">
        <v>4145</v>
      </c>
      <c r="H20" s="478">
        <v>118156</v>
      </c>
      <c r="I20" s="463">
        <v>1474110.8807381266</v>
      </c>
      <c r="J20" s="31"/>
      <c r="K20" s="346"/>
      <c r="L20" s="17"/>
      <c r="M20" s="18"/>
      <c r="O20" s="60"/>
      <c r="Q20" s="58"/>
      <c r="R20" s="58"/>
      <c r="S20" s="58"/>
      <c r="T20" s="58"/>
    </row>
    <row r="21" spans="1:20" ht="15.75">
      <c r="A21" s="341">
        <v>14</v>
      </c>
      <c r="B21" s="37" t="s">
        <v>16</v>
      </c>
      <c r="C21" s="463">
        <v>2043956.1256937711</v>
      </c>
      <c r="D21" s="459">
        <v>180585</v>
      </c>
      <c r="E21" s="476">
        <v>8283</v>
      </c>
      <c r="F21" s="476">
        <v>0</v>
      </c>
      <c r="G21" s="477">
        <v>9081</v>
      </c>
      <c r="H21" s="478">
        <v>197949</v>
      </c>
      <c r="I21" s="463">
        <v>2241905.1256937711</v>
      </c>
      <c r="J21" s="31"/>
      <c r="K21" s="346"/>
      <c r="L21" s="17"/>
      <c r="M21" s="18"/>
      <c r="O21" s="60"/>
      <c r="Q21" s="58"/>
      <c r="R21" s="58"/>
      <c r="S21" s="58"/>
      <c r="T21" s="58"/>
    </row>
    <row r="22" spans="1:20" ht="15.75">
      <c r="A22" s="341">
        <v>15</v>
      </c>
      <c r="B22" s="37" t="s">
        <v>17</v>
      </c>
      <c r="C22" s="463">
        <v>641621.05989267537</v>
      </c>
      <c r="D22" s="459">
        <v>82455</v>
      </c>
      <c r="E22" s="476">
        <v>3874</v>
      </c>
      <c r="F22" s="476">
        <v>3063</v>
      </c>
      <c r="G22" s="477">
        <v>3136</v>
      </c>
      <c r="H22" s="478">
        <v>92528</v>
      </c>
      <c r="I22" s="463">
        <v>734149.05989267537</v>
      </c>
      <c r="J22" s="31"/>
      <c r="K22" s="346"/>
      <c r="L22" s="17"/>
      <c r="M22" s="18"/>
      <c r="O22" s="60"/>
      <c r="Q22" s="58"/>
      <c r="R22" s="58"/>
      <c r="S22" s="58"/>
      <c r="T22" s="58"/>
    </row>
    <row r="23" spans="1:20" ht="15.75">
      <c r="A23" s="341">
        <v>16</v>
      </c>
      <c r="B23" s="37" t="s">
        <v>18</v>
      </c>
      <c r="C23" s="463">
        <v>6788274.1394866835</v>
      </c>
      <c r="D23" s="459">
        <v>537372</v>
      </c>
      <c r="E23" s="476">
        <v>77956</v>
      </c>
      <c r="F23" s="476">
        <v>28372</v>
      </c>
      <c r="G23" s="477">
        <v>47143</v>
      </c>
      <c r="H23" s="478">
        <v>690843</v>
      </c>
      <c r="I23" s="463">
        <v>7479117.1394866835</v>
      </c>
      <c r="J23" s="31"/>
      <c r="K23" s="346"/>
      <c r="L23" s="17"/>
      <c r="M23" s="18"/>
      <c r="O23" s="60"/>
      <c r="Q23" s="58"/>
      <c r="R23" s="58"/>
      <c r="S23" s="58"/>
      <c r="T23" s="58"/>
    </row>
    <row r="24" spans="1:20" ht="15.75">
      <c r="A24" s="341">
        <v>17</v>
      </c>
      <c r="B24" s="37" t="s">
        <v>19</v>
      </c>
      <c r="C24" s="463">
        <v>2981216.0944494312</v>
      </c>
      <c r="D24" s="459">
        <v>293082</v>
      </c>
      <c r="E24" s="476">
        <v>32570</v>
      </c>
      <c r="F24" s="476">
        <v>12674</v>
      </c>
      <c r="G24" s="477">
        <v>22473</v>
      </c>
      <c r="H24" s="478">
        <v>360799</v>
      </c>
      <c r="I24" s="463">
        <v>3342015.0944494312</v>
      </c>
      <c r="J24" s="31"/>
      <c r="K24" s="346"/>
      <c r="L24" s="17"/>
      <c r="M24" s="18"/>
      <c r="O24" s="60"/>
      <c r="Q24" s="58"/>
      <c r="R24" s="58"/>
      <c r="S24" s="58"/>
      <c r="T24" s="58"/>
    </row>
    <row r="25" spans="1:20" ht="15.75">
      <c r="A25" s="341">
        <v>18</v>
      </c>
      <c r="B25" s="37" t="s">
        <v>20</v>
      </c>
      <c r="C25" s="463">
        <v>1370339.669944434</v>
      </c>
      <c r="D25" s="459">
        <v>170385</v>
      </c>
      <c r="E25" s="476">
        <v>8366</v>
      </c>
      <c r="F25" s="476">
        <v>32145</v>
      </c>
      <c r="G25" s="477">
        <v>7036</v>
      </c>
      <c r="H25" s="478">
        <v>217932</v>
      </c>
      <c r="I25" s="463">
        <v>1588271.669944434</v>
      </c>
      <c r="J25" s="31"/>
      <c r="K25" s="346"/>
      <c r="L25" s="17"/>
      <c r="M25" s="18"/>
      <c r="O25" s="60"/>
      <c r="Q25" s="58"/>
      <c r="R25" s="58"/>
      <c r="S25" s="58"/>
      <c r="T25" s="58"/>
    </row>
    <row r="26" spans="1:20" ht="15.75">
      <c r="A26" s="341">
        <v>19</v>
      </c>
      <c r="B26" s="37" t="s">
        <v>21</v>
      </c>
      <c r="C26" s="463">
        <v>3263255.8407049417</v>
      </c>
      <c r="D26" s="459">
        <v>433816</v>
      </c>
      <c r="E26" s="476">
        <v>37523</v>
      </c>
      <c r="F26" s="476">
        <v>4439</v>
      </c>
      <c r="G26" s="477">
        <v>16559</v>
      </c>
      <c r="H26" s="478">
        <v>492337</v>
      </c>
      <c r="I26" s="463">
        <v>3755592.8407049417</v>
      </c>
      <c r="J26" s="31"/>
      <c r="K26" s="346"/>
      <c r="L26" s="17"/>
      <c r="M26" s="18"/>
      <c r="O26" s="60"/>
      <c r="Q26" s="58"/>
      <c r="R26" s="58"/>
      <c r="S26" s="58"/>
      <c r="T26" s="58"/>
    </row>
    <row r="27" spans="1:20" ht="15.75">
      <c r="A27" s="341">
        <v>20</v>
      </c>
      <c r="B27" s="37" t="s">
        <v>22</v>
      </c>
      <c r="C27" s="463">
        <v>9764571.5278732106</v>
      </c>
      <c r="D27" s="459">
        <v>932058</v>
      </c>
      <c r="E27" s="476">
        <v>230822</v>
      </c>
      <c r="F27" s="476">
        <v>997</v>
      </c>
      <c r="G27" s="477">
        <v>184908</v>
      </c>
      <c r="H27" s="478">
        <v>1348785</v>
      </c>
      <c r="I27" s="463">
        <v>11113356.527873211</v>
      </c>
      <c r="J27" s="31"/>
      <c r="K27" s="346"/>
      <c r="L27" s="17"/>
      <c r="M27" s="18"/>
      <c r="O27" s="60"/>
      <c r="Q27" s="58"/>
      <c r="R27" s="58"/>
      <c r="S27" s="58"/>
      <c r="T27" s="58"/>
    </row>
    <row r="28" spans="1:20" ht="15.75">
      <c r="A28" s="341">
        <v>21</v>
      </c>
      <c r="B28" s="37" t="s">
        <v>23</v>
      </c>
      <c r="C28" s="463">
        <v>10159689.413070133</v>
      </c>
      <c r="D28" s="459">
        <v>810788</v>
      </c>
      <c r="E28" s="476">
        <v>246694</v>
      </c>
      <c r="F28" s="476">
        <v>41022</v>
      </c>
      <c r="G28" s="477">
        <v>194778</v>
      </c>
      <c r="H28" s="478">
        <v>1293282</v>
      </c>
      <c r="I28" s="463">
        <v>11452971.413070133</v>
      </c>
      <c r="J28" s="31"/>
      <c r="K28" s="346"/>
      <c r="L28" s="17"/>
      <c r="M28" s="18"/>
      <c r="O28" s="60"/>
      <c r="Q28" s="58"/>
      <c r="R28" s="58"/>
      <c r="S28" s="58"/>
      <c r="T28" s="58"/>
    </row>
    <row r="29" spans="1:20" ht="15.75">
      <c r="A29" s="341">
        <v>22</v>
      </c>
      <c r="B29" s="37" t="s">
        <v>24</v>
      </c>
      <c r="C29" s="463">
        <v>3862260.8250062978</v>
      </c>
      <c r="D29" s="459">
        <v>216794</v>
      </c>
      <c r="E29" s="476">
        <v>35468</v>
      </c>
      <c r="F29" s="476">
        <v>8304</v>
      </c>
      <c r="G29" s="477">
        <v>36551</v>
      </c>
      <c r="H29" s="478">
        <v>297117</v>
      </c>
      <c r="I29" s="463">
        <v>4159377.8250062978</v>
      </c>
      <c r="J29" s="31"/>
      <c r="K29" s="346"/>
      <c r="L29" s="17"/>
      <c r="M29" s="18"/>
      <c r="O29" s="60"/>
      <c r="Q29" s="58"/>
      <c r="R29" s="58"/>
      <c r="S29" s="58"/>
      <c r="T29" s="58"/>
    </row>
    <row r="30" spans="1:20" ht="15.75">
      <c r="A30" s="341">
        <v>23</v>
      </c>
      <c r="B30" s="37" t="s">
        <v>25</v>
      </c>
      <c r="C30" s="463">
        <v>388681.12300351291</v>
      </c>
      <c r="D30" s="459">
        <v>58951</v>
      </c>
      <c r="E30" s="476">
        <v>778</v>
      </c>
      <c r="F30" s="476">
        <v>141</v>
      </c>
      <c r="G30" s="477">
        <v>1416</v>
      </c>
      <c r="H30" s="478">
        <v>61286</v>
      </c>
      <c r="I30" s="463">
        <v>449967.12300351291</v>
      </c>
      <c r="J30" s="31"/>
      <c r="K30" s="346"/>
      <c r="L30" s="17"/>
      <c r="M30" s="18"/>
      <c r="O30" s="60"/>
      <c r="Q30" s="58"/>
      <c r="R30" s="58"/>
      <c r="S30" s="58"/>
      <c r="T30" s="58"/>
    </row>
    <row r="31" spans="1:20" ht="15.75">
      <c r="A31" s="341">
        <v>24</v>
      </c>
      <c r="B31" s="37" t="s">
        <v>26</v>
      </c>
      <c r="C31" s="463">
        <v>5093756.011434773</v>
      </c>
      <c r="D31" s="459">
        <v>348876</v>
      </c>
      <c r="E31" s="476">
        <v>55873</v>
      </c>
      <c r="F31" s="476">
        <v>3655</v>
      </c>
      <c r="G31" s="477">
        <v>30384</v>
      </c>
      <c r="H31" s="478">
        <v>438788</v>
      </c>
      <c r="I31" s="463">
        <v>5532544.011434773</v>
      </c>
      <c r="J31" s="31"/>
      <c r="K31" s="346"/>
      <c r="L31" s="17"/>
      <c r="M31" s="18"/>
      <c r="O31" s="60"/>
      <c r="Q31" s="58"/>
      <c r="R31" s="58"/>
      <c r="S31" s="58"/>
      <c r="T31" s="58"/>
    </row>
    <row r="32" spans="1:20" ht="15.75">
      <c r="A32" s="341">
        <v>25</v>
      </c>
      <c r="B32" s="37" t="s">
        <v>27</v>
      </c>
      <c r="C32" s="463">
        <v>12918541.545625379</v>
      </c>
      <c r="D32" s="459">
        <v>1474455</v>
      </c>
      <c r="E32" s="476">
        <v>194394</v>
      </c>
      <c r="F32" s="476">
        <v>42129</v>
      </c>
      <c r="G32" s="477">
        <v>112192</v>
      </c>
      <c r="H32" s="478">
        <v>1823170</v>
      </c>
      <c r="I32" s="463">
        <v>14741711.545625379</v>
      </c>
      <c r="J32" s="31"/>
      <c r="K32" s="346"/>
      <c r="L32" s="17"/>
      <c r="M32" s="18"/>
      <c r="O32" s="60"/>
      <c r="Q32" s="58"/>
      <c r="R32" s="58"/>
      <c r="S32" s="58"/>
      <c r="T32" s="58"/>
    </row>
    <row r="33" spans="1:20" ht="15.75">
      <c r="A33" s="341">
        <v>26</v>
      </c>
      <c r="B33" s="37" t="s">
        <v>28</v>
      </c>
      <c r="C33" s="463">
        <v>1713878.7827542797</v>
      </c>
      <c r="D33" s="459">
        <v>151924</v>
      </c>
      <c r="E33" s="476">
        <v>15691</v>
      </c>
      <c r="F33" s="476">
        <v>13631</v>
      </c>
      <c r="G33" s="477">
        <v>12639</v>
      </c>
      <c r="H33" s="478">
        <v>193885</v>
      </c>
      <c r="I33" s="463">
        <v>1907763.7827542797</v>
      </c>
      <c r="J33" s="31"/>
      <c r="K33" s="346"/>
      <c r="L33" s="17"/>
      <c r="M33" s="18"/>
      <c r="O33" s="60"/>
      <c r="Q33" s="58"/>
      <c r="R33" s="58"/>
      <c r="S33" s="58"/>
      <c r="T33" s="58"/>
    </row>
    <row r="34" spans="1:20" ht="15.75">
      <c r="A34" s="341">
        <v>27</v>
      </c>
      <c r="B34" s="37" t="s">
        <v>29</v>
      </c>
      <c r="C34" s="463">
        <v>2882978.9051882112</v>
      </c>
      <c r="D34" s="459">
        <v>322585</v>
      </c>
      <c r="E34" s="476">
        <v>67292</v>
      </c>
      <c r="F34" s="476">
        <v>17355</v>
      </c>
      <c r="G34" s="477">
        <v>20070</v>
      </c>
      <c r="H34" s="478">
        <v>427302</v>
      </c>
      <c r="I34" s="463">
        <v>3310280.9051882112</v>
      </c>
      <c r="J34" s="31"/>
      <c r="K34" s="346"/>
      <c r="L34" s="17"/>
      <c r="M34" s="18"/>
      <c r="O34" s="60"/>
      <c r="Q34" s="58"/>
      <c r="R34" s="58"/>
      <c r="S34" s="58"/>
      <c r="T34" s="58"/>
    </row>
    <row r="35" spans="1:20" ht="15.75">
      <c r="A35" s="341">
        <v>28</v>
      </c>
      <c r="B35" s="37" t="s">
        <v>30</v>
      </c>
      <c r="C35" s="463">
        <v>3702548.8635043167</v>
      </c>
      <c r="D35" s="459">
        <v>329935</v>
      </c>
      <c r="E35" s="476">
        <v>27758</v>
      </c>
      <c r="F35" s="476">
        <v>44598</v>
      </c>
      <c r="G35" s="477">
        <v>32066</v>
      </c>
      <c r="H35" s="478">
        <v>434357</v>
      </c>
      <c r="I35" s="463">
        <v>4136905.8635043167</v>
      </c>
      <c r="J35" s="31"/>
      <c r="K35" s="346"/>
      <c r="L35" s="17"/>
      <c r="M35" s="18"/>
      <c r="O35" s="60"/>
      <c r="Q35" s="58"/>
      <c r="R35" s="58"/>
      <c r="S35" s="58"/>
      <c r="T35" s="58"/>
    </row>
    <row r="36" spans="1:20" ht="15.75">
      <c r="A36" s="341">
        <v>29</v>
      </c>
      <c r="B36" s="37" t="s">
        <v>31</v>
      </c>
      <c r="C36" s="463">
        <v>6253253.616327865</v>
      </c>
      <c r="D36" s="459">
        <v>773052</v>
      </c>
      <c r="E36" s="476">
        <v>68048</v>
      </c>
      <c r="F36" s="476">
        <v>10</v>
      </c>
      <c r="G36" s="477">
        <v>195320</v>
      </c>
      <c r="H36" s="478">
        <v>1036430</v>
      </c>
      <c r="I36" s="463">
        <v>7289683.616327865</v>
      </c>
      <c r="J36" s="31"/>
      <c r="K36" s="346"/>
      <c r="L36" s="17"/>
      <c r="M36" s="18"/>
      <c r="O36" s="60"/>
      <c r="Q36" s="58"/>
      <c r="R36" s="58"/>
      <c r="S36" s="58"/>
      <c r="T36" s="58"/>
    </row>
    <row r="37" spans="1:20" ht="15.75">
      <c r="A37" s="341">
        <v>30</v>
      </c>
      <c r="B37" s="37" t="s">
        <v>32</v>
      </c>
      <c r="C37" s="463">
        <v>10793566.314287672</v>
      </c>
      <c r="D37" s="459">
        <v>434797</v>
      </c>
      <c r="E37" s="476">
        <v>302657</v>
      </c>
      <c r="F37" s="476">
        <v>30032</v>
      </c>
      <c r="G37" s="477">
        <v>137006</v>
      </c>
      <c r="H37" s="478">
        <v>904492</v>
      </c>
      <c r="I37" s="463">
        <v>11698058.314287672</v>
      </c>
      <c r="J37" s="31"/>
      <c r="K37" s="346"/>
      <c r="L37" s="17"/>
      <c r="M37" s="18"/>
      <c r="O37" s="60"/>
      <c r="Q37" s="58"/>
      <c r="R37" s="58"/>
      <c r="S37" s="58"/>
      <c r="T37" s="58"/>
    </row>
    <row r="38" spans="1:20" ht="15.75">
      <c r="A38" s="341">
        <v>31</v>
      </c>
      <c r="B38" s="37" t="s">
        <v>33</v>
      </c>
      <c r="C38" s="463">
        <v>1176634.0545561067</v>
      </c>
      <c r="D38" s="459">
        <v>79996</v>
      </c>
      <c r="E38" s="476">
        <v>14522</v>
      </c>
      <c r="F38" s="476">
        <v>6972</v>
      </c>
      <c r="G38" s="477">
        <v>5766</v>
      </c>
      <c r="H38" s="478">
        <v>107256</v>
      </c>
      <c r="I38" s="463">
        <v>1283890.0545561067</v>
      </c>
      <c r="J38" s="31"/>
      <c r="K38" s="346"/>
      <c r="L38" s="17"/>
      <c r="M38" s="18"/>
      <c r="O38" s="60"/>
      <c r="Q38" s="58"/>
      <c r="R38" s="58"/>
      <c r="S38" s="58"/>
      <c r="T38" s="58"/>
    </row>
    <row r="39" spans="1:20" ht="15.75">
      <c r="A39" s="341">
        <v>32</v>
      </c>
      <c r="B39" s="37" t="s">
        <v>34</v>
      </c>
      <c r="C39" s="463">
        <v>848413.73433564766</v>
      </c>
      <c r="D39" s="459">
        <v>138828</v>
      </c>
      <c r="E39" s="476">
        <v>2243</v>
      </c>
      <c r="F39" s="476">
        <v>24</v>
      </c>
      <c r="G39" s="477">
        <v>5143</v>
      </c>
      <c r="H39" s="478">
        <v>146238</v>
      </c>
      <c r="I39" s="463">
        <v>994651.73433564766</v>
      </c>
      <c r="J39" s="31"/>
      <c r="K39" s="346"/>
      <c r="L39" s="17"/>
      <c r="M39" s="18"/>
      <c r="O39" s="60"/>
      <c r="Q39" s="58"/>
      <c r="R39" s="58"/>
      <c r="S39" s="58"/>
      <c r="T39" s="58"/>
    </row>
    <row r="40" spans="1:20" ht="15.75">
      <c r="A40" s="341">
        <v>33</v>
      </c>
      <c r="B40" s="37" t="s">
        <v>35</v>
      </c>
      <c r="C40" s="463">
        <v>2400022.756191167</v>
      </c>
      <c r="D40" s="459">
        <v>318039</v>
      </c>
      <c r="E40" s="476">
        <v>13578</v>
      </c>
      <c r="F40" s="476">
        <v>969</v>
      </c>
      <c r="G40" s="477">
        <v>13462</v>
      </c>
      <c r="H40" s="478">
        <v>346048</v>
      </c>
      <c r="I40" s="463">
        <v>2746070.756191167</v>
      </c>
      <c r="J40" s="31"/>
      <c r="K40" s="346"/>
      <c r="L40" s="17"/>
      <c r="M40" s="18"/>
      <c r="O40" s="60"/>
      <c r="Q40" s="58"/>
      <c r="R40" s="58"/>
      <c r="S40" s="58"/>
      <c r="T40" s="58"/>
    </row>
    <row r="41" spans="1:20" ht="15.75">
      <c r="A41" s="341">
        <v>34</v>
      </c>
      <c r="B41" s="37" t="s">
        <v>36</v>
      </c>
      <c r="C41" s="463">
        <v>7435940.0375019992</v>
      </c>
      <c r="D41" s="459">
        <v>760643</v>
      </c>
      <c r="E41" s="476">
        <v>78887</v>
      </c>
      <c r="F41" s="476">
        <v>33459</v>
      </c>
      <c r="G41" s="477">
        <v>56174</v>
      </c>
      <c r="H41" s="478">
        <v>929163</v>
      </c>
      <c r="I41" s="463">
        <v>8365103.0375019992</v>
      </c>
      <c r="J41" s="31"/>
      <c r="K41" s="346"/>
      <c r="L41" s="17"/>
      <c r="M41" s="18"/>
      <c r="O41" s="60"/>
      <c r="Q41" s="58"/>
      <c r="R41" s="58"/>
      <c r="S41" s="58"/>
      <c r="T41" s="58"/>
    </row>
    <row r="42" spans="1:20" ht="15.75">
      <c r="A42" s="341">
        <v>35</v>
      </c>
      <c r="B42" s="37" t="s">
        <v>37</v>
      </c>
      <c r="C42" s="463">
        <v>12187928.712688273</v>
      </c>
      <c r="D42" s="459">
        <v>1359771</v>
      </c>
      <c r="E42" s="476">
        <v>248383</v>
      </c>
      <c r="F42" s="476">
        <v>24947</v>
      </c>
      <c r="G42" s="477">
        <v>94921</v>
      </c>
      <c r="H42" s="478">
        <v>1728022</v>
      </c>
      <c r="I42" s="463">
        <v>13915950.712688273</v>
      </c>
      <c r="J42" s="31"/>
      <c r="K42" s="346"/>
      <c r="L42" s="17"/>
      <c r="M42" s="18"/>
      <c r="O42" s="60"/>
      <c r="Q42" s="58"/>
      <c r="R42" s="58"/>
      <c r="S42" s="58"/>
      <c r="T42" s="58"/>
    </row>
    <row r="43" spans="1:20" ht="15.75">
      <c r="A43" s="341">
        <v>36</v>
      </c>
      <c r="B43" s="37" t="s">
        <v>38</v>
      </c>
      <c r="C43" s="463">
        <v>1955426.2908057326</v>
      </c>
      <c r="D43" s="459">
        <v>186478</v>
      </c>
      <c r="E43" s="476">
        <v>16103</v>
      </c>
      <c r="F43" s="476">
        <v>1048</v>
      </c>
      <c r="G43" s="477">
        <v>11454</v>
      </c>
      <c r="H43" s="478">
        <v>215083</v>
      </c>
      <c r="I43" s="463">
        <v>2170509.2908057328</v>
      </c>
      <c r="J43" s="31"/>
      <c r="K43" s="346"/>
      <c r="L43" s="17"/>
      <c r="M43" s="18"/>
      <c r="O43" s="60"/>
      <c r="Q43" s="58"/>
      <c r="R43" s="58"/>
      <c r="S43" s="58"/>
      <c r="T43" s="58"/>
    </row>
    <row r="44" spans="1:20" ht="15.75">
      <c r="A44" s="341">
        <v>37</v>
      </c>
      <c r="B44" s="37" t="s">
        <v>39</v>
      </c>
      <c r="C44" s="463">
        <v>1289748.9421384064</v>
      </c>
      <c r="D44" s="459">
        <v>230145</v>
      </c>
      <c r="E44" s="476">
        <v>4480</v>
      </c>
      <c r="F44" s="476">
        <v>8822</v>
      </c>
      <c r="G44" s="477">
        <v>7131</v>
      </c>
      <c r="H44" s="478">
        <v>250578</v>
      </c>
      <c r="I44" s="463">
        <v>1540326.9421384064</v>
      </c>
      <c r="J44" s="31"/>
      <c r="K44" s="346"/>
      <c r="L44" s="17"/>
      <c r="M44" s="18"/>
      <c r="O44" s="60"/>
      <c r="Q44" s="58"/>
      <c r="R44" s="58"/>
      <c r="S44" s="58"/>
      <c r="T44" s="58"/>
    </row>
    <row r="45" spans="1:20" ht="15.75">
      <c r="A45" s="341">
        <v>38</v>
      </c>
      <c r="B45" s="37" t="s">
        <v>40</v>
      </c>
      <c r="C45" s="463">
        <v>4496570.8404713292</v>
      </c>
      <c r="D45" s="459">
        <v>581410</v>
      </c>
      <c r="E45" s="476">
        <v>80172</v>
      </c>
      <c r="F45" s="476">
        <v>15602</v>
      </c>
      <c r="G45" s="477">
        <v>92650</v>
      </c>
      <c r="H45" s="478">
        <v>769834</v>
      </c>
      <c r="I45" s="463">
        <v>5266404.8404713292</v>
      </c>
      <c r="J45" s="31"/>
      <c r="K45" s="346"/>
      <c r="L45" s="17"/>
      <c r="M45" s="18"/>
      <c r="O45" s="60"/>
      <c r="Q45" s="58"/>
      <c r="R45" s="58"/>
      <c r="S45" s="58"/>
      <c r="T45" s="58"/>
    </row>
    <row r="46" spans="1:20" ht="15.75">
      <c r="A46" s="341">
        <v>39</v>
      </c>
      <c r="B46" s="37" t="s">
        <v>41</v>
      </c>
      <c r="C46" s="463">
        <v>1372823.2625194809</v>
      </c>
      <c r="D46" s="459">
        <v>129680</v>
      </c>
      <c r="E46" s="476">
        <v>19500</v>
      </c>
      <c r="F46" s="476">
        <v>5444</v>
      </c>
      <c r="G46" s="477">
        <v>7824</v>
      </c>
      <c r="H46" s="478">
        <v>162448</v>
      </c>
      <c r="I46" s="463">
        <v>1535271.2625194809</v>
      </c>
      <c r="J46" s="31"/>
      <c r="K46" s="346"/>
      <c r="L46" s="17"/>
      <c r="M46" s="18"/>
      <c r="O46" s="60"/>
      <c r="Q46" s="58"/>
      <c r="R46" s="58"/>
      <c r="S46" s="58"/>
      <c r="T46" s="58"/>
    </row>
    <row r="47" spans="1:20" ht="15.75">
      <c r="A47" s="341">
        <v>40</v>
      </c>
      <c r="B47" s="37" t="s">
        <v>42</v>
      </c>
      <c r="C47" s="463">
        <v>9535531.2188650835</v>
      </c>
      <c r="D47" s="459">
        <v>1181456</v>
      </c>
      <c r="E47" s="476">
        <v>331693</v>
      </c>
      <c r="F47" s="476">
        <v>2127</v>
      </c>
      <c r="G47" s="477">
        <v>255792</v>
      </c>
      <c r="H47" s="478">
        <v>1771068</v>
      </c>
      <c r="I47" s="463">
        <v>11306599.218865084</v>
      </c>
      <c r="J47" s="31"/>
      <c r="K47" s="346"/>
      <c r="L47" s="17"/>
      <c r="M47" s="18"/>
      <c r="O47" s="61"/>
      <c r="Q47" s="58"/>
      <c r="R47" s="58"/>
      <c r="S47" s="58"/>
      <c r="T47" s="58"/>
    </row>
    <row r="48" spans="1:20" ht="15.75">
      <c r="A48" s="341">
        <v>41</v>
      </c>
      <c r="B48" s="37" t="s">
        <v>43</v>
      </c>
      <c r="C48" s="463">
        <v>4892091.2928383751</v>
      </c>
      <c r="D48" s="459">
        <v>442562</v>
      </c>
      <c r="E48" s="476">
        <v>80510</v>
      </c>
      <c r="F48" s="476">
        <v>25939</v>
      </c>
      <c r="G48" s="477">
        <v>42691</v>
      </c>
      <c r="H48" s="478">
        <v>591702</v>
      </c>
      <c r="I48" s="463">
        <v>5483793.2928383751</v>
      </c>
      <c r="J48" s="31"/>
      <c r="K48" s="346"/>
      <c r="L48" s="17"/>
      <c r="M48" s="18"/>
      <c r="O48" s="61"/>
      <c r="Q48" s="58"/>
      <c r="R48" s="58"/>
      <c r="S48" s="58"/>
      <c r="T48" s="58"/>
    </row>
    <row r="49" spans="1:20" ht="15.75">
      <c r="A49" s="341">
        <v>42</v>
      </c>
      <c r="B49" s="37" t="s">
        <v>44</v>
      </c>
      <c r="C49" s="463">
        <v>10187817.281702716</v>
      </c>
      <c r="D49" s="459">
        <v>767892</v>
      </c>
      <c r="E49" s="476">
        <v>123173</v>
      </c>
      <c r="F49" s="476">
        <v>2388</v>
      </c>
      <c r="G49" s="477">
        <v>61115</v>
      </c>
      <c r="H49" s="478">
        <v>954568</v>
      </c>
      <c r="I49" s="463">
        <v>11142385.281702716</v>
      </c>
      <c r="J49" s="31"/>
      <c r="K49" s="346"/>
      <c r="L49" s="17"/>
      <c r="M49" s="18"/>
      <c r="O49" s="60"/>
      <c r="Q49" s="58"/>
      <c r="R49" s="58"/>
      <c r="S49" s="58"/>
      <c r="T49" s="58"/>
    </row>
    <row r="50" spans="1:20" ht="15.75">
      <c r="A50" s="341">
        <v>43</v>
      </c>
      <c r="B50" s="37" t="s">
        <v>45</v>
      </c>
      <c r="C50" s="463">
        <v>5385512.8797563789</v>
      </c>
      <c r="D50" s="459">
        <v>358022</v>
      </c>
      <c r="E50" s="476">
        <v>82556</v>
      </c>
      <c r="F50" s="476">
        <v>17058</v>
      </c>
      <c r="G50" s="477">
        <v>49157</v>
      </c>
      <c r="H50" s="478">
        <v>506793</v>
      </c>
      <c r="I50" s="463">
        <v>5892305.8797563789</v>
      </c>
      <c r="J50" s="31"/>
      <c r="K50" s="346"/>
      <c r="L50" s="17"/>
      <c r="M50" s="18"/>
      <c r="O50" s="60"/>
      <c r="Q50" s="58"/>
      <c r="R50" s="58"/>
      <c r="S50" s="58"/>
      <c r="T50" s="58"/>
    </row>
    <row r="51" spans="1:20" ht="15.75">
      <c r="A51" s="341">
        <v>44</v>
      </c>
      <c r="B51" s="37" t="s">
        <v>46</v>
      </c>
      <c r="C51" s="463">
        <v>9077050.7796904929</v>
      </c>
      <c r="D51" s="459">
        <v>392662</v>
      </c>
      <c r="E51" s="476">
        <v>67191</v>
      </c>
      <c r="F51" s="476">
        <v>9733</v>
      </c>
      <c r="G51" s="477">
        <v>118061</v>
      </c>
      <c r="H51" s="478">
        <v>587647</v>
      </c>
      <c r="I51" s="463">
        <v>9664697.7796904929</v>
      </c>
      <c r="J51" s="31"/>
      <c r="K51" s="346"/>
      <c r="L51" s="17"/>
      <c r="M51" s="18"/>
      <c r="O51" s="60"/>
      <c r="Q51" s="58"/>
      <c r="R51" s="58"/>
      <c r="S51" s="58"/>
      <c r="T51" s="58"/>
    </row>
    <row r="52" spans="1:20" ht="15.75">
      <c r="A52" s="341">
        <v>45</v>
      </c>
      <c r="B52" s="37" t="s">
        <v>47</v>
      </c>
      <c r="C52" s="463">
        <v>5082864.4809474554</v>
      </c>
      <c r="D52" s="459">
        <v>215689</v>
      </c>
      <c r="E52" s="476">
        <v>152234</v>
      </c>
      <c r="F52" s="476">
        <v>26142</v>
      </c>
      <c r="G52" s="477">
        <v>60163</v>
      </c>
      <c r="H52" s="478">
        <v>454228</v>
      </c>
      <c r="I52" s="463">
        <v>5537092.4809474554</v>
      </c>
      <c r="J52" s="31"/>
      <c r="K52" s="346"/>
      <c r="L52" s="17"/>
      <c r="M52" s="18"/>
      <c r="O52" s="60"/>
      <c r="Q52" s="58"/>
      <c r="R52" s="58"/>
      <c r="S52" s="58"/>
      <c r="T52" s="58"/>
    </row>
    <row r="53" spans="1:20" ht="15.75">
      <c r="A53" s="341">
        <v>46</v>
      </c>
      <c r="B53" s="37" t="s">
        <v>48</v>
      </c>
      <c r="C53" s="463">
        <v>2749950.3179737167</v>
      </c>
      <c r="D53" s="459">
        <v>252602</v>
      </c>
      <c r="E53" s="476">
        <v>44887</v>
      </c>
      <c r="F53" s="476">
        <v>16959</v>
      </c>
      <c r="G53" s="477">
        <v>14544</v>
      </c>
      <c r="H53" s="478">
        <v>328992</v>
      </c>
      <c r="I53" s="463">
        <v>3078942.3179737167</v>
      </c>
      <c r="J53" s="31"/>
      <c r="K53" s="346"/>
      <c r="L53" s="17"/>
      <c r="M53" s="18"/>
      <c r="O53" s="60"/>
      <c r="Q53" s="58"/>
      <c r="R53" s="58"/>
      <c r="S53" s="58"/>
      <c r="T53" s="58"/>
    </row>
    <row r="54" spans="1:20" ht="15.75">
      <c r="A54" s="341">
        <v>47</v>
      </c>
      <c r="B54" s="37" t="s">
        <v>49</v>
      </c>
      <c r="C54" s="463">
        <v>2729796.9597025542</v>
      </c>
      <c r="D54" s="459">
        <v>215597</v>
      </c>
      <c r="E54" s="476">
        <v>17841</v>
      </c>
      <c r="F54" s="476">
        <v>204</v>
      </c>
      <c r="G54" s="477">
        <v>15401</v>
      </c>
      <c r="H54" s="478">
        <v>249043</v>
      </c>
      <c r="I54" s="463">
        <v>2978839.9597025542</v>
      </c>
      <c r="J54" s="31"/>
      <c r="K54" s="346"/>
      <c r="L54" s="17"/>
      <c r="M54" s="18"/>
      <c r="O54" s="60"/>
      <c r="Q54" s="58"/>
      <c r="R54" s="58"/>
      <c r="S54" s="58"/>
      <c r="T54" s="58"/>
    </row>
    <row r="55" spans="1:20" ht="15.75">
      <c r="A55" s="341">
        <v>48</v>
      </c>
      <c r="B55" s="37" t="s">
        <v>50</v>
      </c>
      <c r="C55" s="463">
        <v>974541.79666902241</v>
      </c>
      <c r="D55" s="459">
        <v>83648</v>
      </c>
      <c r="E55" s="476">
        <v>7158</v>
      </c>
      <c r="F55" s="476">
        <v>1475</v>
      </c>
      <c r="G55" s="477">
        <v>5965</v>
      </c>
      <c r="H55" s="478">
        <v>98246</v>
      </c>
      <c r="I55" s="463">
        <v>1072787.7966690224</v>
      </c>
      <c r="J55" s="31"/>
      <c r="K55" s="346"/>
      <c r="L55" s="17"/>
      <c r="M55" s="18"/>
      <c r="O55" s="60"/>
      <c r="Q55" s="58"/>
      <c r="R55" s="58"/>
      <c r="S55" s="58"/>
      <c r="T55" s="58"/>
    </row>
    <row r="56" spans="1:20" ht="15.75">
      <c r="A56" s="341">
        <v>49</v>
      </c>
      <c r="B56" s="37" t="s">
        <v>51</v>
      </c>
      <c r="C56" s="463">
        <v>1340013.8308212941</v>
      </c>
      <c r="D56" s="459">
        <v>205894</v>
      </c>
      <c r="E56" s="476">
        <v>5329</v>
      </c>
      <c r="F56" s="476">
        <v>2729</v>
      </c>
      <c r="G56" s="477">
        <v>5394</v>
      </c>
      <c r="H56" s="478">
        <v>219346</v>
      </c>
      <c r="I56" s="463">
        <v>1559359.8308212941</v>
      </c>
      <c r="J56" s="31"/>
      <c r="K56" s="346"/>
      <c r="L56" s="17"/>
      <c r="M56" s="18"/>
      <c r="O56" s="60"/>
      <c r="Q56" s="58"/>
      <c r="R56" s="58"/>
      <c r="S56" s="58"/>
      <c r="T56" s="58"/>
    </row>
    <row r="57" spans="1:20" ht="15.75">
      <c r="A57" s="341">
        <v>50</v>
      </c>
      <c r="B57" s="37" t="s">
        <v>52</v>
      </c>
      <c r="C57" s="463">
        <v>1780934.7041484094</v>
      </c>
      <c r="D57" s="459">
        <v>304961</v>
      </c>
      <c r="E57" s="476">
        <v>7027</v>
      </c>
      <c r="F57" s="476">
        <v>345</v>
      </c>
      <c r="G57" s="477">
        <v>8652</v>
      </c>
      <c r="H57" s="478">
        <v>320985</v>
      </c>
      <c r="I57" s="463">
        <v>2101919.7041484094</v>
      </c>
      <c r="J57" s="31"/>
      <c r="K57" s="346"/>
      <c r="L57" s="17"/>
      <c r="M57" s="18"/>
      <c r="O57" s="60"/>
      <c r="Q57" s="58"/>
      <c r="R57" s="58"/>
      <c r="S57" s="58"/>
      <c r="T57" s="58"/>
    </row>
    <row r="58" spans="1:20" ht="15.75">
      <c r="A58" s="341">
        <v>51</v>
      </c>
      <c r="B58" s="37" t="s">
        <v>53</v>
      </c>
      <c r="C58" s="463">
        <v>11668070.367299251</v>
      </c>
      <c r="D58" s="459">
        <v>2096253</v>
      </c>
      <c r="E58" s="476">
        <v>76082</v>
      </c>
      <c r="F58" s="476">
        <v>36251</v>
      </c>
      <c r="G58" s="477">
        <v>89619</v>
      </c>
      <c r="H58" s="478">
        <v>2298205</v>
      </c>
      <c r="I58" s="463">
        <v>13966275.367299251</v>
      </c>
      <c r="J58" s="31"/>
      <c r="K58" s="346"/>
      <c r="L58" s="17"/>
      <c r="M58" s="18"/>
      <c r="O58" s="60"/>
      <c r="Q58" s="58"/>
      <c r="R58" s="58"/>
      <c r="S58" s="58"/>
      <c r="T58" s="58"/>
    </row>
    <row r="59" spans="1:20" ht="15.75">
      <c r="A59" s="341">
        <v>52</v>
      </c>
      <c r="B59" s="37" t="s">
        <v>54</v>
      </c>
      <c r="C59" s="463">
        <v>3703850.6573848235</v>
      </c>
      <c r="D59" s="459">
        <v>429122</v>
      </c>
      <c r="E59" s="476">
        <v>32240</v>
      </c>
      <c r="F59" s="476">
        <v>9324</v>
      </c>
      <c r="G59" s="477">
        <v>25071</v>
      </c>
      <c r="H59" s="478">
        <v>495757</v>
      </c>
      <c r="I59" s="463">
        <v>4199607.657384824</v>
      </c>
      <c r="J59" s="31"/>
      <c r="K59" s="346"/>
      <c r="L59" s="17"/>
      <c r="M59" s="18"/>
      <c r="O59" s="60"/>
      <c r="Q59" s="58"/>
      <c r="R59" s="58"/>
      <c r="S59" s="58"/>
      <c r="T59" s="58"/>
    </row>
    <row r="60" spans="1:20" ht="15.75">
      <c r="A60" s="341">
        <v>53</v>
      </c>
      <c r="B60" s="37" t="s">
        <v>55</v>
      </c>
      <c r="C60" s="463">
        <v>1907191.4604433277</v>
      </c>
      <c r="D60" s="459">
        <v>230063</v>
      </c>
      <c r="E60" s="476">
        <v>9033</v>
      </c>
      <c r="F60" s="476">
        <v>869</v>
      </c>
      <c r="G60" s="477">
        <v>10181</v>
      </c>
      <c r="H60" s="478">
        <v>250146</v>
      </c>
      <c r="I60" s="463">
        <v>2157337.4604433277</v>
      </c>
      <c r="J60" s="31"/>
      <c r="K60" s="346"/>
      <c r="L60" s="17"/>
      <c r="M60" s="18"/>
      <c r="O60" s="60"/>
      <c r="Q60" s="58"/>
      <c r="R60" s="58"/>
      <c r="S60" s="58"/>
      <c r="T60" s="58"/>
    </row>
    <row r="61" spans="1:20" ht="15.75">
      <c r="A61" s="341">
        <v>54</v>
      </c>
      <c r="B61" s="37" t="s">
        <v>56</v>
      </c>
      <c r="C61" s="463">
        <v>3228800.4513879051</v>
      </c>
      <c r="D61" s="459">
        <v>273790</v>
      </c>
      <c r="E61" s="476">
        <v>43255</v>
      </c>
      <c r="F61" s="476">
        <v>1305</v>
      </c>
      <c r="G61" s="477">
        <v>23666</v>
      </c>
      <c r="H61" s="478">
        <v>342016</v>
      </c>
      <c r="I61" s="463">
        <v>3570816.4513879051</v>
      </c>
      <c r="J61" s="31"/>
      <c r="K61" s="346"/>
      <c r="L61" s="17"/>
      <c r="M61" s="18"/>
      <c r="O61" s="60"/>
      <c r="Q61" s="58"/>
      <c r="R61" s="58"/>
      <c r="S61" s="58"/>
      <c r="T61" s="58"/>
    </row>
    <row r="62" spans="1:20" ht="15.75">
      <c r="A62" s="341">
        <v>55</v>
      </c>
      <c r="B62" s="37" t="s">
        <v>57</v>
      </c>
      <c r="C62" s="463">
        <v>2812320.4374921108</v>
      </c>
      <c r="D62" s="459">
        <v>176711</v>
      </c>
      <c r="E62" s="476">
        <v>19853</v>
      </c>
      <c r="F62" s="476">
        <v>10645</v>
      </c>
      <c r="G62" s="477">
        <v>17497</v>
      </c>
      <c r="H62" s="478">
        <v>224706</v>
      </c>
      <c r="I62" s="463">
        <v>3037026.4374921108</v>
      </c>
      <c r="J62" s="31"/>
      <c r="K62" s="346"/>
      <c r="L62" s="17"/>
      <c r="M62" s="18"/>
      <c r="O62" s="60"/>
      <c r="Q62" s="58"/>
      <c r="R62" s="58"/>
      <c r="S62" s="58"/>
      <c r="T62" s="58"/>
    </row>
    <row r="63" spans="1:20" ht="15.75">
      <c r="A63" s="341">
        <v>56</v>
      </c>
      <c r="B63" s="37" t="s">
        <v>58</v>
      </c>
      <c r="C63" s="463">
        <v>5435038.7963963039</v>
      </c>
      <c r="D63" s="459">
        <v>421243</v>
      </c>
      <c r="E63" s="476">
        <v>53621</v>
      </c>
      <c r="F63" s="476">
        <v>1857</v>
      </c>
      <c r="G63" s="477">
        <v>37363</v>
      </c>
      <c r="H63" s="478">
        <v>514084</v>
      </c>
      <c r="I63" s="463">
        <v>5949122.7963963039</v>
      </c>
      <c r="J63" s="31"/>
      <c r="K63" s="346"/>
      <c r="L63" s="17"/>
      <c r="M63" s="18"/>
      <c r="O63" s="60"/>
      <c r="Q63" s="58"/>
      <c r="R63" s="58"/>
      <c r="S63" s="58"/>
      <c r="T63" s="58"/>
    </row>
    <row r="64" spans="1:20" ht="15.75">
      <c r="A64" s="341">
        <v>57</v>
      </c>
      <c r="B64" s="37" t="s">
        <v>59</v>
      </c>
      <c r="C64" s="463">
        <v>3150114.7554330616</v>
      </c>
      <c r="D64" s="459">
        <v>214434</v>
      </c>
      <c r="E64" s="476">
        <v>31654</v>
      </c>
      <c r="F64" s="476">
        <v>74040</v>
      </c>
      <c r="G64" s="477">
        <v>23783</v>
      </c>
      <c r="H64" s="478">
        <v>343911</v>
      </c>
      <c r="I64" s="463">
        <v>3494025.7554330616</v>
      </c>
      <c r="J64" s="31"/>
      <c r="K64" s="346"/>
      <c r="L64" s="17"/>
      <c r="M64" s="18"/>
      <c r="O64" s="60"/>
      <c r="Q64" s="58"/>
      <c r="R64" s="58"/>
      <c r="S64" s="58"/>
      <c r="T64" s="58"/>
    </row>
    <row r="65" spans="1:20" ht="15.75">
      <c r="A65" s="341">
        <v>58</v>
      </c>
      <c r="B65" s="37" t="s">
        <v>60</v>
      </c>
      <c r="C65" s="463">
        <v>2280021.5529564954</v>
      </c>
      <c r="D65" s="459">
        <v>333410</v>
      </c>
      <c r="E65" s="476">
        <v>12658</v>
      </c>
      <c r="F65" s="476">
        <v>35118</v>
      </c>
      <c r="G65" s="477">
        <v>11403</v>
      </c>
      <c r="H65" s="478">
        <v>392589</v>
      </c>
      <c r="I65" s="463">
        <v>2672610.5529564954</v>
      </c>
      <c r="J65" s="31"/>
      <c r="K65" s="346"/>
      <c r="L65" s="17"/>
      <c r="M65" s="18"/>
      <c r="O65" s="60"/>
      <c r="Q65" s="58"/>
      <c r="R65" s="58"/>
      <c r="S65" s="58"/>
      <c r="T65" s="58"/>
    </row>
    <row r="66" spans="1:20" ht="15.75">
      <c r="A66" s="341">
        <v>59</v>
      </c>
      <c r="B66" s="37" t="s">
        <v>61</v>
      </c>
      <c r="C66" s="463">
        <v>9857482.3296848256</v>
      </c>
      <c r="D66" s="459">
        <v>1050389</v>
      </c>
      <c r="E66" s="476">
        <v>191025</v>
      </c>
      <c r="F66" s="476">
        <v>9521</v>
      </c>
      <c r="G66" s="477">
        <v>81425</v>
      </c>
      <c r="H66" s="478">
        <v>1332360</v>
      </c>
      <c r="I66" s="463">
        <v>11189842.329684826</v>
      </c>
      <c r="J66" s="31"/>
      <c r="K66" s="346"/>
      <c r="L66" s="17"/>
      <c r="M66" s="18"/>
      <c r="O66" s="60"/>
      <c r="Q66" s="58"/>
      <c r="R66" s="58"/>
      <c r="S66" s="58"/>
      <c r="T66" s="58"/>
    </row>
    <row r="67" spans="1:20" ht="15.75">
      <c r="A67" s="341">
        <v>60</v>
      </c>
      <c r="B67" s="37" t="s">
        <v>62</v>
      </c>
      <c r="C67" s="463">
        <v>3551733.2614195202</v>
      </c>
      <c r="D67" s="459">
        <v>270254</v>
      </c>
      <c r="E67" s="476">
        <v>42124</v>
      </c>
      <c r="F67" s="476">
        <v>2938</v>
      </c>
      <c r="G67" s="477">
        <v>32145</v>
      </c>
      <c r="H67" s="478">
        <v>347461</v>
      </c>
      <c r="I67" s="463">
        <v>3899194.2614195202</v>
      </c>
      <c r="J67" s="31"/>
      <c r="K67" s="346"/>
      <c r="L67" s="17"/>
      <c r="M67" s="18"/>
      <c r="O67" s="60"/>
      <c r="Q67" s="58"/>
      <c r="R67" s="58"/>
      <c r="S67" s="58"/>
      <c r="T67" s="58"/>
    </row>
    <row r="68" spans="1:20" ht="15.75">
      <c r="A68" s="341">
        <v>61</v>
      </c>
      <c r="B68" s="37" t="s">
        <v>63</v>
      </c>
      <c r="C68" s="463">
        <v>21557014.08569729</v>
      </c>
      <c r="D68" s="459">
        <v>1294278</v>
      </c>
      <c r="E68" s="476">
        <v>624282</v>
      </c>
      <c r="F68" s="476">
        <v>3247</v>
      </c>
      <c r="G68" s="477">
        <v>355829</v>
      </c>
      <c r="H68" s="478">
        <v>2277636</v>
      </c>
      <c r="I68" s="463">
        <v>23834650.08569729</v>
      </c>
      <c r="J68" s="31"/>
      <c r="K68" s="346"/>
      <c r="L68" s="17"/>
      <c r="M68" s="18"/>
      <c r="O68" s="60"/>
      <c r="Q68" s="58"/>
      <c r="R68" s="58"/>
      <c r="S68" s="58"/>
      <c r="T68" s="58"/>
    </row>
    <row r="69" spans="1:20" ht="15.75">
      <c r="A69" s="341">
        <v>62</v>
      </c>
      <c r="B69" s="37" t="s">
        <v>64</v>
      </c>
      <c r="C69" s="463">
        <v>6204825.146060843</v>
      </c>
      <c r="D69" s="459">
        <v>326218</v>
      </c>
      <c r="E69" s="476">
        <v>74933</v>
      </c>
      <c r="F69" s="476">
        <v>7065</v>
      </c>
      <c r="G69" s="477">
        <v>61140</v>
      </c>
      <c r="H69" s="478">
        <v>469356</v>
      </c>
      <c r="I69" s="463">
        <v>6674181.146060843</v>
      </c>
      <c r="J69" s="31"/>
      <c r="K69" s="346"/>
      <c r="L69" s="17"/>
      <c r="M69" s="18"/>
      <c r="O69" s="60"/>
      <c r="Q69" s="58"/>
      <c r="R69" s="58"/>
      <c r="S69" s="58"/>
      <c r="T69" s="58"/>
    </row>
    <row r="70" spans="1:20" ht="15.75">
      <c r="A70" s="341">
        <v>63</v>
      </c>
      <c r="B70" s="37" t="s">
        <v>65</v>
      </c>
      <c r="C70" s="463">
        <v>1739829.5432140026</v>
      </c>
      <c r="D70" s="459">
        <v>86343</v>
      </c>
      <c r="E70" s="476">
        <v>25396</v>
      </c>
      <c r="F70" s="476">
        <v>12799</v>
      </c>
      <c r="G70" s="477">
        <v>13448</v>
      </c>
      <c r="H70" s="478">
        <v>137986</v>
      </c>
      <c r="I70" s="463">
        <v>1877815.5432140026</v>
      </c>
      <c r="J70" s="31"/>
      <c r="K70" s="346"/>
      <c r="L70" s="17"/>
      <c r="M70" s="18"/>
      <c r="O70" s="60"/>
      <c r="Q70" s="58"/>
      <c r="R70" s="58"/>
      <c r="S70" s="58"/>
      <c r="T70" s="58"/>
    </row>
    <row r="71" spans="1:20" ht="15.75">
      <c r="A71" s="341">
        <v>64</v>
      </c>
      <c r="B71" s="37" t="s">
        <v>66</v>
      </c>
      <c r="C71" s="463">
        <v>8526567.712989971</v>
      </c>
      <c r="D71" s="459">
        <v>755429</v>
      </c>
      <c r="E71" s="476">
        <v>146082</v>
      </c>
      <c r="F71" s="476">
        <v>9016</v>
      </c>
      <c r="G71" s="477">
        <v>107311</v>
      </c>
      <c r="H71" s="478">
        <v>1017838</v>
      </c>
      <c r="I71" s="463">
        <v>9544405.712989971</v>
      </c>
      <c r="J71" s="31"/>
      <c r="K71" s="346"/>
      <c r="L71" s="17"/>
      <c r="M71" s="18"/>
      <c r="O71" s="60"/>
      <c r="Q71" s="58"/>
      <c r="R71" s="58"/>
      <c r="S71" s="58"/>
      <c r="T71" s="58"/>
    </row>
    <row r="72" spans="1:20" ht="15.75">
      <c r="A72" s="341">
        <v>65</v>
      </c>
      <c r="B72" s="37" t="s">
        <v>67</v>
      </c>
      <c r="C72" s="463">
        <v>4531477.7828599326</v>
      </c>
      <c r="D72" s="459">
        <v>259782</v>
      </c>
      <c r="E72" s="476">
        <v>71941</v>
      </c>
      <c r="F72" s="476">
        <v>16799</v>
      </c>
      <c r="G72" s="477">
        <v>34009</v>
      </c>
      <c r="H72" s="478">
        <v>382531</v>
      </c>
      <c r="I72" s="463">
        <v>4914008.7828599326</v>
      </c>
      <c r="J72" s="31"/>
      <c r="K72" s="346"/>
      <c r="L72" s="17"/>
      <c r="M72" s="18"/>
      <c r="O72" s="61"/>
      <c r="Q72" s="58"/>
      <c r="R72" s="58"/>
      <c r="S72" s="58"/>
      <c r="T72" s="58"/>
    </row>
    <row r="73" spans="1:20" ht="15.75">
      <c r="A73" s="341">
        <v>66</v>
      </c>
      <c r="B73" s="37" t="s">
        <v>68</v>
      </c>
      <c r="C73" s="463">
        <v>1185682.13573162</v>
      </c>
      <c r="D73" s="459">
        <v>83404</v>
      </c>
      <c r="E73" s="476">
        <v>7851</v>
      </c>
      <c r="F73" s="476">
        <v>21</v>
      </c>
      <c r="G73" s="477">
        <v>5218</v>
      </c>
      <c r="H73" s="478">
        <v>96494</v>
      </c>
      <c r="I73" s="463">
        <v>1282176.13573162</v>
      </c>
      <c r="J73" s="31"/>
      <c r="K73" s="346"/>
      <c r="L73" s="17"/>
      <c r="M73" s="18"/>
      <c r="O73" s="61"/>
      <c r="Q73" s="58"/>
      <c r="R73" s="58"/>
      <c r="S73" s="58"/>
      <c r="T73" s="58"/>
    </row>
    <row r="74" spans="1:20" ht="15.75">
      <c r="A74" s="341">
        <v>67</v>
      </c>
      <c r="B74" s="37" t="s">
        <v>69</v>
      </c>
      <c r="C74" s="463">
        <v>4795983.5251360266</v>
      </c>
      <c r="D74" s="459">
        <v>338363</v>
      </c>
      <c r="E74" s="476">
        <v>56770</v>
      </c>
      <c r="F74" s="476">
        <v>207</v>
      </c>
      <c r="G74" s="477">
        <v>36017</v>
      </c>
      <c r="H74" s="478">
        <v>431357</v>
      </c>
      <c r="I74" s="463">
        <v>5227340.5251360266</v>
      </c>
      <c r="J74" s="31"/>
      <c r="K74" s="346"/>
      <c r="L74" s="17"/>
      <c r="M74" s="18"/>
      <c r="O74" s="60"/>
      <c r="Q74" s="58"/>
      <c r="R74" s="58"/>
      <c r="S74" s="58"/>
      <c r="T74" s="58"/>
    </row>
    <row r="75" spans="1:20" ht="15.75">
      <c r="A75" s="341">
        <v>68</v>
      </c>
      <c r="B75" s="37" t="s">
        <v>70</v>
      </c>
      <c r="C75" s="463">
        <v>10994446.235617653</v>
      </c>
      <c r="D75" s="459">
        <v>889873</v>
      </c>
      <c r="E75" s="476">
        <v>191333</v>
      </c>
      <c r="F75" s="476">
        <v>8922</v>
      </c>
      <c r="G75" s="477">
        <v>78048</v>
      </c>
      <c r="H75" s="478">
        <v>1168176</v>
      </c>
      <c r="I75" s="463">
        <v>12162622.235617653</v>
      </c>
      <c r="J75" s="31"/>
      <c r="K75" s="346"/>
      <c r="L75" s="17"/>
      <c r="M75" s="18"/>
      <c r="O75" s="60"/>
      <c r="Q75" s="58"/>
      <c r="R75" s="58"/>
      <c r="S75" s="58"/>
      <c r="T75" s="58"/>
    </row>
    <row r="76" spans="1:20" ht="15.75">
      <c r="A76" s="341">
        <v>69</v>
      </c>
      <c r="B76" s="37" t="s">
        <v>71</v>
      </c>
      <c r="C76" s="463">
        <v>2142085.0870745424</v>
      </c>
      <c r="D76" s="459">
        <v>159558</v>
      </c>
      <c r="E76" s="476">
        <v>30038</v>
      </c>
      <c r="F76" s="476">
        <v>2132</v>
      </c>
      <c r="G76" s="477">
        <v>17825</v>
      </c>
      <c r="H76" s="478">
        <v>209553</v>
      </c>
      <c r="I76" s="463">
        <v>2351638.0870745424</v>
      </c>
      <c r="J76" s="31"/>
      <c r="K76" s="346"/>
      <c r="L76" s="17"/>
      <c r="M76" s="18"/>
      <c r="O76" s="60"/>
      <c r="Q76" s="58"/>
      <c r="R76" s="58"/>
      <c r="S76" s="58"/>
      <c r="T76" s="58"/>
    </row>
    <row r="77" spans="1:20" ht="15.75">
      <c r="A77" s="341">
        <v>70</v>
      </c>
      <c r="B77" s="37" t="s">
        <v>72</v>
      </c>
      <c r="C77" s="463">
        <v>21121522.206669394</v>
      </c>
      <c r="D77" s="459">
        <v>1626306</v>
      </c>
      <c r="E77" s="476">
        <v>889167</v>
      </c>
      <c r="F77" s="476">
        <v>28389</v>
      </c>
      <c r="G77" s="477">
        <v>345720</v>
      </c>
      <c r="H77" s="478">
        <v>2889582</v>
      </c>
      <c r="I77" s="463">
        <v>24011104.206669394</v>
      </c>
      <c r="J77" s="31"/>
      <c r="K77" s="346"/>
      <c r="L77" s="17"/>
      <c r="M77" s="18"/>
      <c r="O77" s="60"/>
      <c r="Q77" s="58"/>
      <c r="R77" s="58"/>
      <c r="S77" s="58"/>
      <c r="T77" s="58"/>
    </row>
    <row r="78" spans="1:20" ht="15.75">
      <c r="A78" s="341">
        <v>71</v>
      </c>
      <c r="B78" s="37" t="s">
        <v>73</v>
      </c>
      <c r="C78" s="463">
        <v>1289958.3485737548</v>
      </c>
      <c r="D78" s="459">
        <v>127007</v>
      </c>
      <c r="E78" s="476">
        <v>10245</v>
      </c>
      <c r="F78" s="476">
        <v>190</v>
      </c>
      <c r="G78" s="477">
        <v>8744</v>
      </c>
      <c r="H78" s="478">
        <v>146186</v>
      </c>
      <c r="I78" s="463">
        <v>1436144.3485737548</v>
      </c>
      <c r="J78" s="31"/>
      <c r="K78" s="346"/>
      <c r="L78" s="17"/>
      <c r="M78" s="18"/>
      <c r="O78" s="60"/>
      <c r="Q78" s="58"/>
      <c r="R78" s="58"/>
      <c r="S78" s="58"/>
      <c r="T78" s="58"/>
    </row>
    <row r="79" spans="1:20" ht="15.75">
      <c r="A79" s="341">
        <v>72</v>
      </c>
      <c r="B79" s="37" t="s">
        <v>74</v>
      </c>
      <c r="C79" s="463">
        <v>773307.78725610639</v>
      </c>
      <c r="D79" s="459">
        <v>112442</v>
      </c>
      <c r="E79" s="476">
        <v>17827</v>
      </c>
      <c r="F79" s="476">
        <v>9019</v>
      </c>
      <c r="G79" s="477">
        <v>8152</v>
      </c>
      <c r="H79" s="478">
        <v>147440</v>
      </c>
      <c r="I79" s="463">
        <v>920747.78725610639</v>
      </c>
      <c r="J79" s="31"/>
      <c r="K79" s="346"/>
      <c r="L79" s="17"/>
      <c r="M79" s="18"/>
      <c r="O79" s="60"/>
      <c r="Q79" s="58"/>
      <c r="R79" s="58"/>
      <c r="S79" s="58"/>
      <c r="T79" s="58"/>
    </row>
    <row r="80" spans="1:20" ht="15.75">
      <c r="A80" s="341">
        <v>73</v>
      </c>
      <c r="B80" s="37" t="s">
        <v>75</v>
      </c>
      <c r="C80" s="463">
        <v>958935.69568589667</v>
      </c>
      <c r="D80" s="459">
        <v>107236</v>
      </c>
      <c r="E80" s="476">
        <v>6483</v>
      </c>
      <c r="F80" s="476">
        <v>22467</v>
      </c>
      <c r="G80" s="477">
        <v>4958</v>
      </c>
      <c r="H80" s="478">
        <v>141144</v>
      </c>
      <c r="I80" s="463">
        <v>1100079.6956858966</v>
      </c>
      <c r="J80" s="31"/>
      <c r="K80" s="346"/>
      <c r="L80" s="17"/>
      <c r="M80" s="18"/>
      <c r="O80" s="60"/>
      <c r="Q80" s="58"/>
      <c r="R80" s="58"/>
      <c r="S80" s="58"/>
      <c r="T80" s="58"/>
    </row>
    <row r="81" spans="1:20" ht="15.75">
      <c r="A81" s="341">
        <v>74</v>
      </c>
      <c r="B81" s="37" t="s">
        <v>76</v>
      </c>
      <c r="C81" s="463">
        <v>1531936.6395271262</v>
      </c>
      <c r="D81" s="459">
        <v>204395</v>
      </c>
      <c r="E81" s="476">
        <v>4126</v>
      </c>
      <c r="F81" s="476">
        <v>11118</v>
      </c>
      <c r="G81" s="477">
        <v>7032</v>
      </c>
      <c r="H81" s="478">
        <v>226671</v>
      </c>
      <c r="I81" s="463">
        <v>1758607.6395271262</v>
      </c>
      <c r="J81" s="31"/>
      <c r="K81" s="346"/>
      <c r="L81" s="17"/>
      <c r="M81" s="18"/>
      <c r="O81" s="60"/>
      <c r="Q81" s="58"/>
      <c r="R81" s="58"/>
      <c r="S81" s="58"/>
      <c r="T81" s="58"/>
    </row>
    <row r="82" spans="1:20" ht="15.75">
      <c r="A82" s="341">
        <v>75</v>
      </c>
      <c r="B82" s="37" t="s">
        <v>77</v>
      </c>
      <c r="C82" s="463">
        <v>1944536.4281980547</v>
      </c>
      <c r="D82" s="459">
        <v>216720</v>
      </c>
      <c r="E82" s="476">
        <v>11225</v>
      </c>
      <c r="F82" s="476">
        <v>4710</v>
      </c>
      <c r="G82" s="477">
        <v>15965</v>
      </c>
      <c r="H82" s="478">
        <v>248620</v>
      </c>
      <c r="I82" s="463">
        <v>2193156.4281980544</v>
      </c>
      <c r="J82" s="31"/>
      <c r="K82" s="346"/>
      <c r="L82" s="17"/>
      <c r="M82" s="18"/>
      <c r="O82" s="60"/>
      <c r="Q82" s="58"/>
      <c r="R82" s="58"/>
      <c r="S82" s="58"/>
      <c r="T82" s="58"/>
    </row>
    <row r="83" spans="1:20" ht="15.75">
      <c r="A83" s="341">
        <v>76</v>
      </c>
      <c r="B83" s="37" t="s">
        <v>78</v>
      </c>
      <c r="C83" s="463">
        <v>22279093.548801422</v>
      </c>
      <c r="D83" s="459">
        <v>994347</v>
      </c>
      <c r="E83" s="476">
        <v>461688</v>
      </c>
      <c r="F83" s="476">
        <v>12606</v>
      </c>
      <c r="G83" s="477">
        <v>308104</v>
      </c>
      <c r="H83" s="478">
        <v>1776745</v>
      </c>
      <c r="I83" s="463">
        <v>24055838.548801422</v>
      </c>
      <c r="J83" s="31"/>
      <c r="K83" s="346"/>
      <c r="L83" s="17"/>
      <c r="M83" s="18"/>
      <c r="O83" s="60"/>
      <c r="Q83" s="58"/>
      <c r="R83" s="58"/>
      <c r="S83" s="58"/>
      <c r="T83" s="58"/>
    </row>
    <row r="84" spans="1:20" ht="15.75">
      <c r="A84" s="341">
        <v>77</v>
      </c>
      <c r="B84" s="37" t="s">
        <v>79</v>
      </c>
      <c r="C84" s="463">
        <v>13579498.426321926</v>
      </c>
      <c r="D84" s="459">
        <v>735369</v>
      </c>
      <c r="E84" s="476">
        <v>311533</v>
      </c>
      <c r="F84" s="476">
        <v>20952</v>
      </c>
      <c r="G84" s="477">
        <v>219712</v>
      </c>
      <c r="H84" s="478">
        <v>1287566</v>
      </c>
      <c r="I84" s="463">
        <v>14867064.426321926</v>
      </c>
      <c r="J84" s="31"/>
      <c r="K84" s="346"/>
      <c r="L84" s="17"/>
      <c r="M84" s="18"/>
      <c r="O84" s="60"/>
      <c r="Q84" s="58"/>
      <c r="R84" s="58"/>
      <c r="S84" s="58"/>
      <c r="T84" s="58"/>
    </row>
    <row r="85" spans="1:20" ht="15.75">
      <c r="A85" s="341">
        <v>78</v>
      </c>
      <c r="B85" s="479" t="s">
        <v>80</v>
      </c>
      <c r="C85" s="463">
        <v>6766911.9831433985</v>
      </c>
      <c r="D85" s="459">
        <v>461111</v>
      </c>
      <c r="E85" s="476">
        <v>154110</v>
      </c>
      <c r="F85" s="476">
        <v>5923</v>
      </c>
      <c r="G85" s="477">
        <v>73700</v>
      </c>
      <c r="H85" s="478">
        <v>694844</v>
      </c>
      <c r="I85" s="463">
        <v>7461755.9831433985</v>
      </c>
      <c r="J85" s="31"/>
      <c r="K85" s="346"/>
      <c r="L85" s="17"/>
      <c r="M85" s="18"/>
      <c r="O85" s="60"/>
      <c r="Q85" s="58"/>
      <c r="R85" s="58"/>
      <c r="S85" s="58"/>
      <c r="T85" s="58"/>
    </row>
    <row r="86" spans="1:20" ht="15.75">
      <c r="A86" s="341">
        <v>79</v>
      </c>
      <c r="B86" s="37" t="s">
        <v>81</v>
      </c>
      <c r="C86" s="463">
        <v>2126938.7126946966</v>
      </c>
      <c r="D86" s="459">
        <v>172624</v>
      </c>
      <c r="E86" s="476">
        <v>14590</v>
      </c>
      <c r="F86" s="476">
        <v>1619</v>
      </c>
      <c r="G86" s="477">
        <v>12268</v>
      </c>
      <c r="H86" s="478">
        <v>201101</v>
      </c>
      <c r="I86" s="463">
        <v>2328039.7126946966</v>
      </c>
      <c r="J86" s="31"/>
      <c r="K86" s="346"/>
      <c r="L86" s="17"/>
      <c r="M86" s="18"/>
      <c r="O86" s="60"/>
      <c r="Q86" s="58"/>
      <c r="R86" s="58"/>
      <c r="S86" s="58"/>
      <c r="T86" s="58"/>
    </row>
    <row r="87" spans="1:20" ht="15.75">
      <c r="A87" s="341">
        <v>80</v>
      </c>
      <c r="B87" s="37" t="s">
        <v>82</v>
      </c>
      <c r="C87" s="463">
        <v>1565679.3742832395</v>
      </c>
      <c r="D87" s="459">
        <v>222669</v>
      </c>
      <c r="E87" s="476">
        <v>11427</v>
      </c>
      <c r="F87" s="476">
        <v>5658</v>
      </c>
      <c r="G87" s="477">
        <v>14205</v>
      </c>
      <c r="H87" s="478">
        <v>253959</v>
      </c>
      <c r="I87" s="463">
        <v>1819638.3742832395</v>
      </c>
      <c r="J87" s="31"/>
      <c r="K87" s="346"/>
      <c r="L87" s="17"/>
      <c r="M87" s="18"/>
      <c r="O87" s="60"/>
      <c r="Q87" s="58"/>
      <c r="R87" s="58"/>
      <c r="S87" s="58"/>
      <c r="T87" s="58"/>
    </row>
    <row r="88" spans="1:20" ht="15.75">
      <c r="A88" s="341">
        <v>81</v>
      </c>
      <c r="B88" s="37" t="s">
        <v>83</v>
      </c>
      <c r="C88" s="463">
        <v>2532958.1817307938</v>
      </c>
      <c r="D88" s="459">
        <v>166772</v>
      </c>
      <c r="E88" s="476">
        <v>23455</v>
      </c>
      <c r="F88" s="476">
        <v>7653</v>
      </c>
      <c r="G88" s="477">
        <v>15516</v>
      </c>
      <c r="H88" s="478">
        <v>213396</v>
      </c>
      <c r="I88" s="463">
        <v>2746354.1817307938</v>
      </c>
      <c r="J88" s="31"/>
      <c r="K88" s="346"/>
      <c r="L88" s="17"/>
      <c r="M88" s="18"/>
      <c r="O88" s="60"/>
      <c r="Q88" s="58"/>
      <c r="R88" s="58"/>
      <c r="S88" s="58"/>
      <c r="T88" s="58"/>
    </row>
    <row r="89" spans="1:20" ht="15.75">
      <c r="A89" s="341">
        <v>82</v>
      </c>
      <c r="B89" s="37" t="s">
        <v>84</v>
      </c>
      <c r="C89" s="463">
        <v>4760574.4864724288</v>
      </c>
      <c r="D89" s="459">
        <v>188632</v>
      </c>
      <c r="E89" s="476">
        <v>59102</v>
      </c>
      <c r="F89" s="476">
        <v>10940</v>
      </c>
      <c r="G89" s="477">
        <v>30580</v>
      </c>
      <c r="H89" s="478">
        <v>289254</v>
      </c>
      <c r="I89" s="463">
        <v>5049828.4864724288</v>
      </c>
      <c r="J89" s="31"/>
      <c r="K89" s="346"/>
      <c r="L89" s="17"/>
      <c r="M89" s="18"/>
      <c r="O89" s="60"/>
      <c r="Q89" s="58"/>
      <c r="R89" s="58"/>
      <c r="S89" s="58"/>
      <c r="T89" s="58"/>
    </row>
    <row r="90" spans="1:20" ht="15.75">
      <c r="A90" s="341">
        <v>83</v>
      </c>
      <c r="B90" s="37" t="s">
        <v>85</v>
      </c>
      <c r="C90" s="463">
        <v>2215984.6227163612</v>
      </c>
      <c r="D90" s="459">
        <v>347969</v>
      </c>
      <c r="E90" s="476">
        <v>14695</v>
      </c>
      <c r="F90" s="476">
        <v>4141</v>
      </c>
      <c r="G90" s="477">
        <v>11619</v>
      </c>
      <c r="H90" s="478">
        <v>378424</v>
      </c>
      <c r="I90" s="463">
        <v>2594408.6227163612</v>
      </c>
      <c r="J90" s="31"/>
      <c r="K90" s="346"/>
      <c r="L90" s="17"/>
      <c r="M90" s="18"/>
      <c r="O90" s="60"/>
      <c r="Q90" s="58"/>
      <c r="R90" s="58"/>
      <c r="S90" s="58"/>
      <c r="T90" s="58"/>
    </row>
    <row r="91" spans="1:20" ht="15.75">
      <c r="A91" s="341">
        <v>84</v>
      </c>
      <c r="B91" s="37" t="s">
        <v>86</v>
      </c>
      <c r="C91" s="463">
        <v>4410085.5219322471</v>
      </c>
      <c r="D91" s="459">
        <v>208274</v>
      </c>
      <c r="E91" s="476">
        <v>61600</v>
      </c>
      <c r="F91" s="476">
        <v>16939</v>
      </c>
      <c r="G91" s="477">
        <v>38270</v>
      </c>
      <c r="H91" s="478">
        <v>325083</v>
      </c>
      <c r="I91" s="463">
        <v>4735168.5219322471</v>
      </c>
      <c r="J91" s="31"/>
      <c r="K91" s="346"/>
      <c r="L91" s="17"/>
      <c r="M91" s="18"/>
      <c r="O91" s="60"/>
      <c r="Q91" s="58"/>
      <c r="R91" s="58"/>
      <c r="S91" s="58"/>
      <c r="T91" s="58"/>
    </row>
    <row r="92" spans="1:20" ht="15.75">
      <c r="A92" s="341">
        <v>85</v>
      </c>
      <c r="B92" s="37" t="s">
        <v>87</v>
      </c>
      <c r="C92" s="463">
        <v>1391550.5191955999</v>
      </c>
      <c r="D92" s="459">
        <v>133900</v>
      </c>
      <c r="E92" s="476">
        <v>11862</v>
      </c>
      <c r="F92" s="476">
        <v>25149</v>
      </c>
      <c r="G92" s="477">
        <v>9806</v>
      </c>
      <c r="H92" s="478">
        <v>180717</v>
      </c>
      <c r="I92" s="463">
        <v>1572267.5191955999</v>
      </c>
      <c r="J92" s="31"/>
      <c r="K92" s="346"/>
      <c r="L92" s="17"/>
      <c r="M92" s="18"/>
      <c r="O92" s="60"/>
      <c r="Q92" s="58"/>
      <c r="R92" s="58"/>
      <c r="S92" s="58"/>
      <c r="T92" s="58"/>
    </row>
    <row r="93" spans="1:20" ht="15.75">
      <c r="A93" s="341">
        <v>86</v>
      </c>
      <c r="B93" s="37" t="s">
        <v>88</v>
      </c>
      <c r="C93" s="463">
        <v>8961602.3994858582</v>
      </c>
      <c r="D93" s="459">
        <v>902344</v>
      </c>
      <c r="E93" s="476">
        <v>63028</v>
      </c>
      <c r="F93" s="476">
        <v>40592</v>
      </c>
      <c r="G93" s="477">
        <v>52513</v>
      </c>
      <c r="H93" s="478">
        <v>1058477</v>
      </c>
      <c r="I93" s="463">
        <v>10020079.399485858</v>
      </c>
      <c r="J93" s="31"/>
      <c r="K93" s="346"/>
      <c r="L93" s="17"/>
      <c r="M93" s="18"/>
      <c r="O93" s="60"/>
      <c r="Q93" s="58"/>
      <c r="R93" s="58"/>
      <c r="S93" s="58"/>
      <c r="T93" s="58"/>
    </row>
    <row r="94" spans="1:20" ht="15.75">
      <c r="A94" s="341">
        <v>87</v>
      </c>
      <c r="B94" s="37" t="s">
        <v>89</v>
      </c>
      <c r="C94" s="463">
        <v>1505895.1408861547</v>
      </c>
      <c r="D94" s="459">
        <v>226053</v>
      </c>
      <c r="E94" s="476">
        <v>11892</v>
      </c>
      <c r="F94" s="476">
        <v>16621</v>
      </c>
      <c r="G94" s="477">
        <v>9233</v>
      </c>
      <c r="H94" s="478">
        <v>263799</v>
      </c>
      <c r="I94" s="463">
        <v>1769694.1408861547</v>
      </c>
      <c r="J94" s="31"/>
      <c r="K94" s="346"/>
      <c r="L94" s="17"/>
      <c r="M94" s="18"/>
      <c r="O94" s="60"/>
      <c r="Q94" s="58"/>
      <c r="R94" s="58"/>
      <c r="S94" s="58"/>
      <c r="T94" s="58"/>
    </row>
    <row r="95" spans="1:20" ht="15.75">
      <c r="A95" s="341">
        <v>88</v>
      </c>
      <c r="B95" s="37" t="s">
        <v>90</v>
      </c>
      <c r="C95" s="463">
        <v>1839954.5695009558</v>
      </c>
      <c r="D95" s="459">
        <v>180242</v>
      </c>
      <c r="E95" s="476">
        <v>40576</v>
      </c>
      <c r="F95" s="476">
        <v>21785</v>
      </c>
      <c r="G95" s="477">
        <v>26264</v>
      </c>
      <c r="H95" s="478">
        <v>268867</v>
      </c>
      <c r="I95" s="463">
        <v>2108821.5695009558</v>
      </c>
      <c r="J95" s="31"/>
      <c r="K95" s="346"/>
      <c r="L95" s="17"/>
      <c r="M95" s="18"/>
      <c r="O95" s="60"/>
      <c r="Q95" s="58"/>
      <c r="R95" s="58"/>
      <c r="S95" s="58"/>
      <c r="T95" s="58"/>
    </row>
    <row r="96" spans="1:20" ht="15.75">
      <c r="A96" s="341">
        <v>89</v>
      </c>
      <c r="B96" s="37" t="s">
        <v>91</v>
      </c>
      <c r="C96" s="463">
        <v>4214966.9176158719</v>
      </c>
      <c r="D96" s="459">
        <v>275347</v>
      </c>
      <c r="E96" s="476">
        <v>91624</v>
      </c>
      <c r="F96" s="476">
        <v>29879</v>
      </c>
      <c r="G96" s="477">
        <v>46657</v>
      </c>
      <c r="H96" s="478">
        <v>443507</v>
      </c>
      <c r="I96" s="463">
        <v>4658473.9176158719</v>
      </c>
      <c r="J96" s="31"/>
      <c r="K96" s="346"/>
      <c r="L96" s="17"/>
      <c r="M96" s="18"/>
      <c r="O96" s="60"/>
      <c r="Q96" s="58"/>
      <c r="R96" s="58"/>
      <c r="S96" s="58"/>
      <c r="T96" s="58"/>
    </row>
    <row r="97" spans="1:20" ht="15.75">
      <c r="A97" s="341">
        <v>90</v>
      </c>
      <c r="B97" s="37" t="s">
        <v>92</v>
      </c>
      <c r="C97" s="463">
        <v>668068.56282589969</v>
      </c>
      <c r="D97" s="459">
        <v>206782</v>
      </c>
      <c r="E97" s="476">
        <v>9958</v>
      </c>
      <c r="F97" s="476">
        <v>264</v>
      </c>
      <c r="G97" s="477">
        <v>6429</v>
      </c>
      <c r="H97" s="478">
        <v>223433</v>
      </c>
      <c r="I97" s="463">
        <v>891501.56282589969</v>
      </c>
      <c r="J97" s="31"/>
      <c r="K97" s="346"/>
      <c r="L97" s="17"/>
      <c r="M97" s="18"/>
      <c r="O97" s="60"/>
      <c r="Q97" s="58"/>
      <c r="R97" s="58"/>
      <c r="S97" s="58"/>
      <c r="T97" s="58"/>
    </row>
    <row r="98" spans="1:20" ht="15.75">
      <c r="A98" s="341">
        <v>91</v>
      </c>
      <c r="B98" s="37" t="s">
        <v>93</v>
      </c>
      <c r="C98" s="463">
        <v>684977.85833983717</v>
      </c>
      <c r="D98" s="459">
        <v>132205</v>
      </c>
      <c r="E98" s="476">
        <v>2112</v>
      </c>
      <c r="F98" s="476">
        <v>13</v>
      </c>
      <c r="G98" s="477">
        <v>2919</v>
      </c>
      <c r="H98" s="478">
        <v>137249</v>
      </c>
      <c r="I98" s="463">
        <v>822226.85833983717</v>
      </c>
      <c r="J98" s="31"/>
      <c r="K98" s="346"/>
      <c r="L98" s="17"/>
      <c r="M98" s="18"/>
      <c r="O98" s="60"/>
      <c r="Q98" s="58"/>
      <c r="R98" s="58"/>
      <c r="S98" s="58"/>
      <c r="T98" s="58"/>
    </row>
    <row r="99" spans="1:20" ht="15.75">
      <c r="A99" s="341">
        <v>92</v>
      </c>
      <c r="B99" s="37" t="s">
        <v>94</v>
      </c>
      <c r="C99" s="463">
        <v>1540755.2075635763</v>
      </c>
      <c r="D99" s="459">
        <v>368247</v>
      </c>
      <c r="E99" s="476">
        <v>4947</v>
      </c>
      <c r="F99" s="476">
        <v>4747</v>
      </c>
      <c r="G99" s="477">
        <v>9837</v>
      </c>
      <c r="H99" s="478">
        <v>387778</v>
      </c>
      <c r="I99" s="463">
        <v>1928533.2075635763</v>
      </c>
      <c r="J99" s="31"/>
      <c r="K99" s="346"/>
      <c r="L99" s="17"/>
      <c r="M99" s="18"/>
      <c r="O99" s="60"/>
      <c r="Q99" s="58"/>
      <c r="R99" s="58"/>
      <c r="S99" s="58"/>
      <c r="T99" s="58"/>
    </row>
    <row r="100" spans="1:20" ht="15.75">
      <c r="A100" s="341">
        <v>93</v>
      </c>
      <c r="B100" s="37" t="s">
        <v>95</v>
      </c>
      <c r="C100" s="463">
        <v>2264944.6766332122</v>
      </c>
      <c r="D100" s="459">
        <v>144961</v>
      </c>
      <c r="E100" s="476">
        <v>16112</v>
      </c>
      <c r="F100" s="476">
        <v>4781</v>
      </c>
      <c r="G100" s="477">
        <v>13175</v>
      </c>
      <c r="H100" s="478">
        <v>179029</v>
      </c>
      <c r="I100" s="463">
        <v>2443973.6766332122</v>
      </c>
      <c r="J100" s="31"/>
      <c r="K100" s="346"/>
      <c r="L100" s="17"/>
      <c r="M100" s="18"/>
      <c r="O100" s="61"/>
      <c r="Q100" s="58"/>
      <c r="R100" s="58"/>
      <c r="S100" s="58"/>
      <c r="T100" s="58"/>
    </row>
    <row r="101" spans="1:20" ht="15.75">
      <c r="A101" s="341">
        <v>94</v>
      </c>
      <c r="B101" s="37" t="s">
        <v>96</v>
      </c>
      <c r="C101" s="463">
        <v>4219924.7128800424</v>
      </c>
      <c r="D101" s="459">
        <v>364491</v>
      </c>
      <c r="E101" s="476">
        <v>80580</v>
      </c>
      <c r="F101" s="476">
        <v>6259</v>
      </c>
      <c r="G101" s="477">
        <v>39841</v>
      </c>
      <c r="H101" s="478">
        <v>491171</v>
      </c>
      <c r="I101" s="463">
        <v>4711095.7128800424</v>
      </c>
      <c r="J101" s="31"/>
      <c r="K101" s="346"/>
      <c r="L101" s="17"/>
      <c r="M101" s="18"/>
      <c r="O101" s="61"/>
      <c r="Q101" s="58"/>
      <c r="R101" s="58"/>
      <c r="S101" s="58"/>
      <c r="T101" s="58"/>
    </row>
    <row r="102" spans="1:20" ht="15.75">
      <c r="A102" s="341">
        <v>95</v>
      </c>
      <c r="B102" s="37" t="s">
        <v>97</v>
      </c>
      <c r="C102" s="463">
        <v>1720541.8052607169</v>
      </c>
      <c r="D102" s="459">
        <v>125776</v>
      </c>
      <c r="E102" s="476">
        <v>19948</v>
      </c>
      <c r="F102" s="476">
        <v>2485</v>
      </c>
      <c r="G102" s="477">
        <v>7713</v>
      </c>
      <c r="H102" s="478">
        <v>155922</v>
      </c>
      <c r="I102" s="463">
        <v>1876463.8052607169</v>
      </c>
      <c r="J102" s="31"/>
      <c r="K102" s="346"/>
      <c r="L102" s="17"/>
      <c r="M102" s="18"/>
      <c r="O102" s="60"/>
      <c r="Q102" s="58"/>
      <c r="R102" s="58"/>
      <c r="S102" s="58"/>
      <c r="T102" s="58"/>
    </row>
    <row r="103" spans="1:20" ht="15.75">
      <c r="A103" s="341">
        <v>96</v>
      </c>
      <c r="B103" s="37" t="s">
        <v>98</v>
      </c>
      <c r="C103" s="463">
        <v>16562867.135993499</v>
      </c>
      <c r="D103" s="459">
        <v>728299</v>
      </c>
      <c r="E103" s="476">
        <v>455582</v>
      </c>
      <c r="F103" s="476">
        <v>20230</v>
      </c>
      <c r="G103" s="477">
        <v>264521</v>
      </c>
      <c r="H103" s="478">
        <v>1468632</v>
      </c>
      <c r="I103" s="463">
        <v>18031499.135993499</v>
      </c>
      <c r="J103" s="31"/>
      <c r="K103" s="346"/>
      <c r="L103" s="17"/>
      <c r="M103" s="18"/>
      <c r="O103" s="60"/>
      <c r="Q103" s="58"/>
      <c r="R103" s="58"/>
      <c r="S103" s="58"/>
      <c r="T103" s="58"/>
    </row>
    <row r="104" spans="1:20" ht="15.75">
      <c r="A104" s="341">
        <v>97</v>
      </c>
      <c r="B104" s="37" t="s">
        <v>99</v>
      </c>
      <c r="C104" s="463">
        <v>12243986.985904898</v>
      </c>
      <c r="D104" s="459">
        <v>1177700</v>
      </c>
      <c r="E104" s="476">
        <v>253391</v>
      </c>
      <c r="F104" s="476">
        <v>29889</v>
      </c>
      <c r="G104" s="477">
        <v>95300</v>
      </c>
      <c r="H104" s="478">
        <v>1556280</v>
      </c>
      <c r="I104" s="463">
        <v>13800266.985904898</v>
      </c>
      <c r="J104" s="31"/>
      <c r="K104" s="346"/>
      <c r="L104" s="17"/>
      <c r="M104" s="18"/>
      <c r="O104" s="60"/>
      <c r="Q104" s="58"/>
      <c r="R104" s="58"/>
      <c r="S104" s="58"/>
      <c r="T104" s="58"/>
    </row>
    <row r="105" spans="1:20" ht="15.75">
      <c r="A105" s="341">
        <v>98</v>
      </c>
      <c r="B105" s="37" t="s">
        <v>100</v>
      </c>
      <c r="C105" s="463">
        <v>4383808.3546627155</v>
      </c>
      <c r="D105" s="459">
        <v>778478</v>
      </c>
      <c r="E105" s="476">
        <v>140739</v>
      </c>
      <c r="F105" s="476">
        <v>10138</v>
      </c>
      <c r="G105" s="477">
        <v>156108</v>
      </c>
      <c r="H105" s="478">
        <v>1085463</v>
      </c>
      <c r="I105" s="463">
        <v>5469271.3546627155</v>
      </c>
      <c r="J105" s="31"/>
      <c r="K105" s="346"/>
      <c r="L105" s="17"/>
      <c r="M105" s="18"/>
      <c r="O105" s="60"/>
      <c r="Q105" s="58"/>
      <c r="R105" s="58"/>
      <c r="S105" s="58"/>
      <c r="T105" s="58"/>
    </row>
    <row r="106" spans="1:20" ht="15.75">
      <c r="A106" s="341">
        <v>99</v>
      </c>
      <c r="B106" s="37" t="s">
        <v>101</v>
      </c>
      <c r="C106" s="463">
        <v>1568338.416738552</v>
      </c>
      <c r="D106" s="459">
        <v>144126</v>
      </c>
      <c r="E106" s="476">
        <v>10047</v>
      </c>
      <c r="F106" s="476">
        <v>19803</v>
      </c>
      <c r="G106" s="477">
        <v>17079</v>
      </c>
      <c r="H106" s="478">
        <v>191055</v>
      </c>
      <c r="I106" s="463">
        <v>1759393.416738552</v>
      </c>
      <c r="J106" s="31"/>
      <c r="K106" s="346"/>
      <c r="L106" s="17"/>
      <c r="M106" s="18"/>
      <c r="O106" s="60"/>
      <c r="Q106" s="58"/>
      <c r="R106" s="58"/>
      <c r="S106" s="58"/>
      <c r="T106" s="58"/>
    </row>
    <row r="107" spans="1:20" ht="15.75">
      <c r="A107" s="341">
        <v>100</v>
      </c>
      <c r="B107" s="37" t="s">
        <v>102</v>
      </c>
      <c r="C107" s="463">
        <v>12701999.773744226</v>
      </c>
      <c r="D107" s="459">
        <v>771972</v>
      </c>
      <c r="E107" s="476">
        <v>316796</v>
      </c>
      <c r="F107" s="476">
        <v>9780</v>
      </c>
      <c r="G107" s="477">
        <v>178618</v>
      </c>
      <c r="H107" s="478">
        <v>1277166</v>
      </c>
      <c r="I107" s="463">
        <v>13979165.773744226</v>
      </c>
      <c r="J107" s="31"/>
      <c r="K107" s="346"/>
      <c r="L107" s="17"/>
      <c r="M107" s="18"/>
      <c r="O107" s="60"/>
      <c r="Q107" s="58"/>
      <c r="R107" s="58"/>
      <c r="S107" s="58"/>
      <c r="T107" s="58"/>
    </row>
    <row r="108" spans="1:20" ht="15.75">
      <c r="A108" s="341">
        <v>101</v>
      </c>
      <c r="B108" s="37" t="s">
        <v>103</v>
      </c>
      <c r="C108" s="463">
        <v>1967256.22013794</v>
      </c>
      <c r="D108" s="459">
        <v>92910</v>
      </c>
      <c r="E108" s="476">
        <v>7069</v>
      </c>
      <c r="F108" s="476">
        <v>12486</v>
      </c>
      <c r="G108" s="477">
        <v>15026</v>
      </c>
      <c r="H108" s="478">
        <v>127491</v>
      </c>
      <c r="I108" s="463">
        <v>2094747.22013794</v>
      </c>
      <c r="J108" s="31"/>
      <c r="K108" s="346"/>
      <c r="L108" s="17"/>
      <c r="M108" s="18"/>
      <c r="O108" s="60"/>
      <c r="Q108" s="58"/>
      <c r="R108" s="58"/>
      <c r="S108" s="58"/>
      <c r="T108" s="58"/>
    </row>
    <row r="109" spans="1:20" ht="15.75">
      <c r="A109" s="341">
        <v>102</v>
      </c>
      <c r="B109" s="37" t="s">
        <v>104</v>
      </c>
      <c r="C109" s="463">
        <v>1946736.6102417232</v>
      </c>
      <c r="D109" s="459">
        <v>260688</v>
      </c>
      <c r="E109" s="476">
        <v>17833</v>
      </c>
      <c r="F109" s="476">
        <v>12876</v>
      </c>
      <c r="G109" s="477">
        <v>10382</v>
      </c>
      <c r="H109" s="478">
        <v>301779</v>
      </c>
      <c r="I109" s="463">
        <v>2248515.6102417232</v>
      </c>
      <c r="J109" s="31"/>
      <c r="K109" s="346"/>
      <c r="L109" s="17"/>
      <c r="M109" s="18"/>
      <c r="O109" s="60"/>
      <c r="Q109" s="58"/>
      <c r="R109" s="58"/>
      <c r="S109" s="58"/>
      <c r="T109" s="58"/>
    </row>
    <row r="110" spans="1:20" ht="15.75">
      <c r="A110" s="341">
        <v>103</v>
      </c>
      <c r="B110" s="37" t="s">
        <v>105</v>
      </c>
      <c r="C110" s="463">
        <v>6890253.0923183123</v>
      </c>
      <c r="D110" s="459">
        <v>417410</v>
      </c>
      <c r="E110" s="476">
        <v>80131</v>
      </c>
      <c r="F110" s="476">
        <v>40238</v>
      </c>
      <c r="G110" s="477">
        <v>50307</v>
      </c>
      <c r="H110" s="478">
        <v>588086</v>
      </c>
      <c r="I110" s="463">
        <v>7478339.0923183123</v>
      </c>
      <c r="J110" s="31"/>
      <c r="K110" s="346"/>
      <c r="L110" s="17"/>
      <c r="M110" s="18"/>
      <c r="O110" s="60"/>
      <c r="Q110" s="58"/>
      <c r="R110" s="58"/>
      <c r="S110" s="58"/>
      <c r="T110" s="58"/>
    </row>
    <row r="111" spans="1:20" ht="15.75">
      <c r="A111" s="341">
        <v>104</v>
      </c>
      <c r="B111" s="37" t="s">
        <v>106</v>
      </c>
      <c r="C111" s="463">
        <v>8927536.059220545</v>
      </c>
      <c r="D111" s="459">
        <v>590505</v>
      </c>
      <c r="E111" s="476">
        <v>398680</v>
      </c>
      <c r="F111" s="476">
        <v>18759</v>
      </c>
      <c r="G111" s="477">
        <v>167042</v>
      </c>
      <c r="H111" s="478">
        <v>1174986</v>
      </c>
      <c r="I111" s="463">
        <v>10102522.059220545</v>
      </c>
      <c r="J111" s="31"/>
      <c r="K111" s="346"/>
      <c r="L111" s="17"/>
      <c r="M111" s="18"/>
      <c r="O111" s="60"/>
      <c r="Q111" s="58"/>
      <c r="R111" s="58"/>
      <c r="S111" s="58"/>
      <c r="T111" s="58"/>
    </row>
    <row r="112" spans="1:20" ht="15.75">
      <c r="A112" s="341">
        <v>105</v>
      </c>
      <c r="B112" s="37" t="s">
        <v>107</v>
      </c>
      <c r="C112" s="463">
        <v>1530754.2879443085</v>
      </c>
      <c r="D112" s="459">
        <v>112011</v>
      </c>
      <c r="E112" s="476">
        <v>10379</v>
      </c>
      <c r="F112" s="476">
        <v>60</v>
      </c>
      <c r="G112" s="477">
        <v>8080</v>
      </c>
      <c r="H112" s="478">
        <v>130530</v>
      </c>
      <c r="I112" s="463">
        <v>1661284.2879443085</v>
      </c>
      <c r="J112" s="31"/>
      <c r="K112" s="346"/>
      <c r="L112" s="17"/>
      <c r="M112" s="18"/>
      <c r="O112" s="60"/>
      <c r="Q112" s="58"/>
      <c r="R112" s="58"/>
      <c r="S112" s="58"/>
      <c r="T112" s="58"/>
    </row>
    <row r="113" spans="1:20" ht="15.75">
      <c r="A113" s="341">
        <v>106</v>
      </c>
      <c r="B113" s="37" t="s">
        <v>108</v>
      </c>
      <c r="C113" s="463">
        <v>14695167.14911156</v>
      </c>
      <c r="D113" s="459">
        <v>1071802</v>
      </c>
      <c r="E113" s="476">
        <v>248123</v>
      </c>
      <c r="F113" s="476">
        <v>15395</v>
      </c>
      <c r="G113" s="477">
        <v>103434</v>
      </c>
      <c r="H113" s="478">
        <v>1438754</v>
      </c>
      <c r="I113" s="463">
        <v>16133921.14911156</v>
      </c>
      <c r="J113" s="31"/>
      <c r="K113" s="346"/>
      <c r="L113" s="17"/>
      <c r="M113" s="18"/>
      <c r="O113" s="60"/>
      <c r="Q113" s="58"/>
      <c r="R113" s="58"/>
      <c r="S113" s="58"/>
      <c r="T113" s="58"/>
    </row>
    <row r="114" spans="1:20" ht="15.75">
      <c r="A114" s="341">
        <v>107</v>
      </c>
      <c r="B114" s="37" t="s">
        <v>109</v>
      </c>
      <c r="C114" s="463">
        <v>1659867.338802573</v>
      </c>
      <c r="D114" s="459">
        <v>448816</v>
      </c>
      <c r="E114" s="476">
        <v>9261</v>
      </c>
      <c r="F114" s="476">
        <v>506</v>
      </c>
      <c r="G114" s="477">
        <v>8111</v>
      </c>
      <c r="H114" s="478">
        <v>466694</v>
      </c>
      <c r="I114" s="463">
        <v>2126561.3388025733</v>
      </c>
      <c r="J114" s="31"/>
      <c r="K114" s="346"/>
      <c r="L114" s="17"/>
      <c r="M114" s="18"/>
      <c r="O114" s="60"/>
      <c r="Q114" s="58"/>
      <c r="R114" s="58"/>
      <c r="S114" s="58"/>
      <c r="T114" s="58"/>
    </row>
    <row r="115" spans="1:20" ht="15.75">
      <c r="A115" s="341">
        <v>108</v>
      </c>
      <c r="B115" s="37" t="s">
        <v>110</v>
      </c>
      <c r="C115" s="463">
        <v>15643412.427421322</v>
      </c>
      <c r="D115" s="459">
        <v>1145835</v>
      </c>
      <c r="E115" s="476">
        <v>323231</v>
      </c>
      <c r="F115" s="476">
        <v>26603</v>
      </c>
      <c r="G115" s="477">
        <v>152517</v>
      </c>
      <c r="H115" s="478">
        <v>1648186</v>
      </c>
      <c r="I115" s="463">
        <v>17291598.427421324</v>
      </c>
      <c r="J115" s="31"/>
      <c r="K115" s="346"/>
      <c r="L115" s="17"/>
      <c r="M115" s="18"/>
      <c r="O115" s="60"/>
      <c r="Q115" s="58"/>
      <c r="R115" s="58"/>
      <c r="S115" s="58"/>
      <c r="T115" s="58"/>
    </row>
    <row r="116" spans="1:20" ht="15.75">
      <c r="A116" s="341">
        <v>109</v>
      </c>
      <c r="B116" s="37" t="s">
        <v>111</v>
      </c>
      <c r="C116" s="463">
        <v>1017914.8131723434</v>
      </c>
      <c r="D116" s="459">
        <v>141905</v>
      </c>
      <c r="E116" s="476">
        <v>3236</v>
      </c>
      <c r="F116" s="476">
        <v>0</v>
      </c>
      <c r="G116" s="477">
        <v>4477</v>
      </c>
      <c r="H116" s="478">
        <v>149618</v>
      </c>
      <c r="I116" s="463">
        <v>1167532.8131723434</v>
      </c>
      <c r="J116" s="31"/>
      <c r="K116" s="346"/>
      <c r="L116" s="17"/>
      <c r="M116" s="18"/>
      <c r="O116" s="60"/>
      <c r="Q116" s="58"/>
      <c r="R116" s="58"/>
      <c r="S116" s="58"/>
      <c r="T116" s="58"/>
    </row>
    <row r="117" spans="1:20" ht="15.75">
      <c r="A117" s="341">
        <v>110</v>
      </c>
      <c r="B117" s="37" t="s">
        <v>112</v>
      </c>
      <c r="C117" s="463">
        <v>3989082.6146918726</v>
      </c>
      <c r="D117" s="459">
        <v>284214</v>
      </c>
      <c r="E117" s="476">
        <v>60126</v>
      </c>
      <c r="F117" s="476">
        <v>126</v>
      </c>
      <c r="G117" s="477">
        <v>30305</v>
      </c>
      <c r="H117" s="478">
        <v>374771</v>
      </c>
      <c r="I117" s="463">
        <v>4363853.6146918721</v>
      </c>
      <c r="J117" s="31"/>
      <c r="K117" s="346"/>
      <c r="L117" s="17"/>
      <c r="M117" s="18"/>
      <c r="O117" s="60"/>
      <c r="Q117" s="58"/>
      <c r="R117" s="58"/>
      <c r="S117" s="58"/>
      <c r="T117" s="58"/>
    </row>
    <row r="118" spans="1:20" ht="15.75">
      <c r="A118" s="341">
        <v>111</v>
      </c>
      <c r="B118" s="37" t="s">
        <v>113</v>
      </c>
      <c r="C118" s="463">
        <v>1205503.4293029276</v>
      </c>
      <c r="D118" s="459">
        <v>123286</v>
      </c>
      <c r="E118" s="476">
        <v>9499</v>
      </c>
      <c r="F118" s="476">
        <v>0</v>
      </c>
      <c r="G118" s="477">
        <v>7238</v>
      </c>
      <c r="H118" s="478">
        <v>140023</v>
      </c>
      <c r="I118" s="463">
        <v>1345526.4293029276</v>
      </c>
      <c r="J118" s="31"/>
      <c r="K118" s="346"/>
      <c r="L118" s="17"/>
      <c r="M118" s="18"/>
      <c r="O118" s="60"/>
      <c r="Q118" s="58"/>
      <c r="R118" s="58"/>
      <c r="S118" s="58"/>
      <c r="T118" s="58"/>
    </row>
    <row r="119" spans="1:20" ht="15.75">
      <c r="A119" s="341">
        <v>112</v>
      </c>
      <c r="B119" s="37" t="s">
        <v>114</v>
      </c>
      <c r="C119" s="463">
        <v>535270.11535718362</v>
      </c>
      <c r="D119" s="459">
        <v>105663</v>
      </c>
      <c r="E119" s="476">
        <v>1450</v>
      </c>
      <c r="F119" s="476">
        <v>18184</v>
      </c>
      <c r="G119" s="477">
        <v>3049</v>
      </c>
      <c r="H119" s="478">
        <v>128346</v>
      </c>
      <c r="I119" s="463">
        <v>663616.11535718362</v>
      </c>
      <c r="J119" s="31"/>
      <c r="K119" s="346"/>
      <c r="L119" s="17"/>
      <c r="M119" s="18"/>
      <c r="O119" s="60"/>
      <c r="Q119" s="58"/>
      <c r="R119" s="58"/>
      <c r="S119" s="58"/>
      <c r="T119" s="58"/>
    </row>
    <row r="120" spans="1:20" ht="15.75">
      <c r="A120" s="341">
        <v>113</v>
      </c>
      <c r="B120" s="37" t="s">
        <v>115</v>
      </c>
      <c r="C120" s="463">
        <v>1730179.6523625301</v>
      </c>
      <c r="D120" s="459">
        <v>175516</v>
      </c>
      <c r="E120" s="476">
        <v>12895</v>
      </c>
      <c r="F120" s="476">
        <v>166</v>
      </c>
      <c r="G120" s="477">
        <v>11183</v>
      </c>
      <c r="H120" s="478">
        <v>199760</v>
      </c>
      <c r="I120" s="463">
        <v>1929939.6523625301</v>
      </c>
      <c r="J120" s="31"/>
      <c r="K120" s="346"/>
      <c r="L120" s="17"/>
      <c r="M120" s="18"/>
      <c r="O120" s="60"/>
      <c r="Q120" s="58"/>
      <c r="R120" s="58"/>
      <c r="S120" s="58"/>
      <c r="T120" s="58"/>
    </row>
    <row r="121" spans="1:20" ht="15.75">
      <c r="A121" s="341">
        <v>114</v>
      </c>
      <c r="B121" s="37" t="s">
        <v>116</v>
      </c>
      <c r="C121" s="463">
        <v>4174073.9736322286</v>
      </c>
      <c r="D121" s="459">
        <v>374228</v>
      </c>
      <c r="E121" s="476">
        <v>20891</v>
      </c>
      <c r="F121" s="476">
        <v>705</v>
      </c>
      <c r="G121" s="477">
        <v>23012</v>
      </c>
      <c r="H121" s="478">
        <v>418836</v>
      </c>
      <c r="I121" s="463">
        <v>4592909.9736322286</v>
      </c>
      <c r="J121" s="31"/>
      <c r="K121" s="346"/>
      <c r="L121" s="17"/>
      <c r="M121" s="18"/>
      <c r="O121" s="60"/>
      <c r="Q121" s="58"/>
      <c r="R121" s="58"/>
      <c r="S121" s="58"/>
      <c r="T121" s="58"/>
    </row>
    <row r="122" spans="1:20" ht="15.75">
      <c r="A122" s="341">
        <v>115</v>
      </c>
      <c r="B122" s="37" t="s">
        <v>117</v>
      </c>
      <c r="C122" s="463">
        <v>6129598.5864034249</v>
      </c>
      <c r="D122" s="459">
        <v>822685</v>
      </c>
      <c r="E122" s="476">
        <v>73648</v>
      </c>
      <c r="F122" s="476">
        <v>20992</v>
      </c>
      <c r="G122" s="477">
        <v>40040</v>
      </c>
      <c r="H122" s="478">
        <v>957365</v>
      </c>
      <c r="I122" s="463">
        <v>7086963.5864034249</v>
      </c>
      <c r="J122" s="31"/>
      <c r="K122" s="346"/>
      <c r="L122" s="17"/>
      <c r="M122" s="18"/>
      <c r="O122" s="60"/>
      <c r="Q122" s="58"/>
      <c r="R122" s="58"/>
      <c r="S122" s="58"/>
      <c r="T122" s="58"/>
    </row>
    <row r="123" spans="1:20" ht="15.75">
      <c r="A123" s="341">
        <v>116</v>
      </c>
      <c r="B123" s="37" t="s">
        <v>118</v>
      </c>
      <c r="C123" s="463">
        <v>1659072.1564513324</v>
      </c>
      <c r="D123" s="459">
        <v>184950</v>
      </c>
      <c r="E123" s="476">
        <v>7844</v>
      </c>
      <c r="F123" s="476">
        <v>2747</v>
      </c>
      <c r="G123" s="477">
        <v>7516</v>
      </c>
      <c r="H123" s="478">
        <v>203057</v>
      </c>
      <c r="I123" s="463">
        <v>1862129.1564513324</v>
      </c>
      <c r="J123" s="31"/>
      <c r="K123" s="346"/>
      <c r="L123" s="17"/>
      <c r="M123" s="18"/>
      <c r="O123" s="60"/>
      <c r="Q123" s="58"/>
      <c r="R123" s="58"/>
      <c r="S123" s="58"/>
      <c r="T123" s="58"/>
    </row>
    <row r="124" spans="1:20" ht="15.75">
      <c r="A124" s="341">
        <v>117</v>
      </c>
      <c r="B124" s="37" t="s">
        <v>119</v>
      </c>
      <c r="C124" s="463">
        <v>1753357.0515006287</v>
      </c>
      <c r="D124" s="459">
        <v>192126</v>
      </c>
      <c r="E124" s="476">
        <v>4066</v>
      </c>
      <c r="F124" s="476">
        <v>273</v>
      </c>
      <c r="G124" s="477">
        <v>7508</v>
      </c>
      <c r="H124" s="478">
        <v>203973</v>
      </c>
      <c r="I124" s="463">
        <v>1957330.0515006287</v>
      </c>
      <c r="J124" s="31"/>
      <c r="K124" s="346"/>
      <c r="L124" s="17"/>
      <c r="M124" s="18"/>
      <c r="O124" s="60"/>
      <c r="Q124" s="58"/>
      <c r="R124" s="58"/>
      <c r="S124" s="58"/>
      <c r="T124" s="58"/>
    </row>
    <row r="125" spans="1:20" ht="15.75">
      <c r="A125" s="341">
        <v>118</v>
      </c>
      <c r="B125" s="37" t="s">
        <v>120</v>
      </c>
      <c r="C125" s="463">
        <v>1999340.124193128</v>
      </c>
      <c r="D125" s="459">
        <v>157604</v>
      </c>
      <c r="E125" s="476">
        <v>21753</v>
      </c>
      <c r="F125" s="476">
        <v>13</v>
      </c>
      <c r="G125" s="477">
        <v>11022</v>
      </c>
      <c r="H125" s="478">
        <v>190392</v>
      </c>
      <c r="I125" s="463">
        <v>2189732.1241931282</v>
      </c>
      <c r="J125" s="31"/>
      <c r="K125" s="346"/>
      <c r="L125" s="17"/>
      <c r="M125" s="18"/>
      <c r="O125" s="60"/>
      <c r="Q125" s="58"/>
      <c r="R125" s="58"/>
      <c r="S125" s="58"/>
      <c r="T125" s="58"/>
    </row>
    <row r="126" spans="1:20" ht="15.75">
      <c r="A126" s="344">
        <v>119</v>
      </c>
      <c r="B126" s="480" t="s">
        <v>121</v>
      </c>
      <c r="C126" s="481">
        <v>834425.94655746373</v>
      </c>
      <c r="D126" s="482">
        <v>100364</v>
      </c>
      <c r="E126" s="483">
        <v>5389</v>
      </c>
      <c r="F126" s="483">
        <v>1764</v>
      </c>
      <c r="G126" s="484">
        <v>5313</v>
      </c>
      <c r="H126" s="485">
        <v>112830</v>
      </c>
      <c r="I126" s="468">
        <v>947255.94655746373</v>
      </c>
      <c r="J126" s="31"/>
      <c r="K126" s="346"/>
      <c r="L126" s="17"/>
      <c r="M126" s="18"/>
      <c r="O126" s="60"/>
      <c r="Q126" s="58"/>
      <c r="R126" s="58"/>
      <c r="S126" s="58"/>
      <c r="T126" s="58"/>
    </row>
    <row r="127" spans="1:20" ht="15.75">
      <c r="A127" s="580" t="s">
        <v>122</v>
      </c>
      <c r="B127" s="580" t="s">
        <v>122</v>
      </c>
      <c r="C127" s="451">
        <v>535180687.90817624</v>
      </c>
      <c r="D127" s="486">
        <v>45599980</v>
      </c>
      <c r="E127" s="486">
        <v>9647426</v>
      </c>
      <c r="F127" s="486">
        <v>1337159</v>
      </c>
      <c r="G127" s="486">
        <v>5847646</v>
      </c>
      <c r="H127" s="453">
        <v>62432211</v>
      </c>
      <c r="I127" s="451">
        <v>597612898.9081763</v>
      </c>
      <c r="J127" s="31"/>
      <c r="K127" s="33"/>
      <c r="Q127" s="58"/>
      <c r="R127" s="58"/>
      <c r="S127" s="58"/>
      <c r="T127" s="58"/>
    </row>
    <row r="128" spans="1:20" ht="15.75">
      <c r="D128" s="208"/>
      <c r="E128" s="208"/>
      <c r="F128" s="208"/>
      <c r="G128" s="208"/>
      <c r="H128" s="208"/>
      <c r="J128" s="31"/>
      <c r="K128" s="14"/>
    </row>
    <row r="129" spans="1:9" ht="135" customHeight="1">
      <c r="A129" s="582" t="s">
        <v>242</v>
      </c>
      <c r="B129" s="583"/>
      <c r="C129" s="583"/>
      <c r="D129" s="583"/>
      <c r="E129" s="583"/>
      <c r="F129" s="583"/>
      <c r="G129" s="583"/>
      <c r="H129" s="583"/>
      <c r="I129" s="583"/>
    </row>
  </sheetData>
  <sheetProtection formatCells="0" formatColumns="0" formatRows="0" insertColumns="0" insertRows="0" insertHyperlinks="0" deleteColumns="0" deleteRows="0"/>
  <mergeCells count="4">
    <mergeCell ref="A16:B16"/>
    <mergeCell ref="A127:B127"/>
    <mergeCell ref="A129:I129"/>
    <mergeCell ref="A2:I2"/>
  </mergeCells>
  <phoneticPr fontId="9" type="noConversion"/>
  <pageMargins left="0.75" right="0.75" top="1" bottom="1" header="0" footer="0"/>
  <pageSetup paperSize="9" scale="5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9"/>
  <sheetViews>
    <sheetView topLeftCell="A109" workbookViewId="0">
      <selection activeCell="C10" sqref="C10:D129"/>
    </sheetView>
  </sheetViews>
  <sheetFormatPr defaultRowHeight="15.75"/>
  <cols>
    <col min="1" max="1" width="8.140625" style="3" customWidth="1"/>
    <col min="2" max="2" width="23" style="3" customWidth="1"/>
    <col min="3" max="3" width="28.140625" style="3" customWidth="1"/>
    <col min="4" max="4" width="21.5703125" style="24" customWidth="1"/>
    <col min="5" max="5" width="16.140625" customWidth="1"/>
    <col min="6" max="6" width="17.85546875" customWidth="1"/>
    <col min="7" max="9" width="12.7109375" customWidth="1"/>
  </cols>
  <sheetData>
    <row r="2" spans="1:7" ht="84.75" customHeight="1">
      <c r="A2" s="585" t="s">
        <v>236</v>
      </c>
      <c r="B2" s="586"/>
      <c r="C2" s="586"/>
      <c r="D2" s="586"/>
    </row>
    <row r="3" spans="1:7" ht="12" customHeight="1">
      <c r="A3" s="490"/>
      <c r="B3" s="491"/>
      <c r="C3" s="491"/>
      <c r="D3" s="491"/>
    </row>
    <row r="4" spans="1:7" ht="12" customHeight="1">
      <c r="A4" s="12"/>
      <c r="D4" s="65"/>
    </row>
    <row r="5" spans="1:7" s="24" customFormat="1">
      <c r="A5" s="23"/>
      <c r="B5" s="23"/>
      <c r="C5" s="83" t="s">
        <v>138</v>
      </c>
      <c r="D5" s="84">
        <v>1640235956.25</v>
      </c>
      <c r="E5" s="183"/>
      <c r="F5" s="328"/>
    </row>
    <row r="6" spans="1:7" s="24" customFormat="1">
      <c r="A6" s="23"/>
      <c r="B6" s="23"/>
      <c r="C6" s="83" t="s">
        <v>139</v>
      </c>
      <c r="D6" s="85">
        <v>0.8</v>
      </c>
      <c r="F6" s="14"/>
    </row>
    <row r="7" spans="1:7" s="24" customFormat="1">
      <c r="A7" s="23"/>
      <c r="B7" s="23"/>
      <c r="C7" s="86" t="s">
        <v>140</v>
      </c>
      <c r="D7" s="82">
        <v>1312188765</v>
      </c>
      <c r="E7" s="345"/>
      <c r="F7" s="329"/>
      <c r="G7" s="347"/>
    </row>
    <row r="8" spans="1:7" s="24" customFormat="1">
      <c r="A8" s="23"/>
      <c r="B8" s="23"/>
      <c r="C8" s="23"/>
      <c r="D8" s="25"/>
      <c r="E8" s="14"/>
      <c r="F8" s="328"/>
    </row>
    <row r="9" spans="1:7" ht="63.75" customHeight="1">
      <c r="A9" s="87" t="s">
        <v>0</v>
      </c>
      <c r="B9" s="87" t="s">
        <v>1</v>
      </c>
      <c r="C9" s="87" t="s">
        <v>141</v>
      </c>
      <c r="D9" s="88" t="s">
        <v>235</v>
      </c>
      <c r="F9" s="209"/>
    </row>
    <row r="10" spans="1:7" s="2" customFormat="1" ht="15" customHeight="1">
      <c r="A10" s="89"/>
      <c r="B10" s="90" t="s">
        <v>123</v>
      </c>
      <c r="C10" s="141">
        <v>100.00000000000003</v>
      </c>
      <c r="D10" s="91">
        <v>1312188765</v>
      </c>
    </row>
    <row r="11" spans="1:7">
      <c r="A11" s="92">
        <v>1</v>
      </c>
      <c r="B11" s="138" t="s">
        <v>2</v>
      </c>
      <c r="C11" s="139">
        <v>3.0297543209374544</v>
      </c>
      <c r="D11" s="94">
        <v>39756095.806443319</v>
      </c>
    </row>
    <row r="12" spans="1:7">
      <c r="A12" s="4">
        <v>2</v>
      </c>
      <c r="B12" s="5" t="s">
        <v>3</v>
      </c>
      <c r="C12" s="26">
        <v>0.87016089445848388</v>
      </c>
      <c r="D12" s="27">
        <v>11418153.494507732</v>
      </c>
      <c r="E12" s="62"/>
    </row>
    <row r="13" spans="1:7">
      <c r="A13" s="4">
        <v>3</v>
      </c>
      <c r="B13" s="5" t="s">
        <v>4</v>
      </c>
      <c r="C13" s="26">
        <v>2.8564498827326279</v>
      </c>
      <c r="D13" s="27">
        <v>37482014.43907322</v>
      </c>
    </row>
    <row r="14" spans="1:7">
      <c r="A14" s="4">
        <v>4</v>
      </c>
      <c r="B14" s="5" t="s">
        <v>5</v>
      </c>
      <c r="C14" s="26">
        <v>3.5857917830744088</v>
      </c>
      <c r="D14" s="27">
        <v>47052356.913795568</v>
      </c>
    </row>
    <row r="15" spans="1:7">
      <c r="A15" s="4">
        <v>5</v>
      </c>
      <c r="B15" s="5" t="s">
        <v>6</v>
      </c>
      <c r="C15" s="26">
        <v>2.8597160175128136</v>
      </c>
      <c r="D15" s="27">
        <v>37524872.292708576</v>
      </c>
    </row>
    <row r="16" spans="1:7">
      <c r="A16" s="4">
        <v>6</v>
      </c>
      <c r="B16" s="5" t="s">
        <v>7</v>
      </c>
      <c r="C16" s="26">
        <v>1.1025777332822428</v>
      </c>
      <c r="D16" s="27">
        <v>14467901.141521256</v>
      </c>
    </row>
    <row r="17" spans="1:6">
      <c r="A17" s="4">
        <v>7</v>
      </c>
      <c r="B17" s="5" t="s">
        <v>8</v>
      </c>
      <c r="C17" s="26">
        <v>41.544775307255016</v>
      </c>
      <c r="D17" s="27">
        <v>545145874.02629459</v>
      </c>
      <c r="F17" s="200"/>
    </row>
    <row r="18" spans="1:6">
      <c r="A18" s="4">
        <v>8</v>
      </c>
      <c r="B18" s="5" t="s">
        <v>9</v>
      </c>
      <c r="C18" s="26">
        <v>1.2364576602670814</v>
      </c>
      <c r="D18" s="27">
        <v>16224658.502006512</v>
      </c>
    </row>
    <row r="19" spans="1:6">
      <c r="A19" s="4">
        <v>9</v>
      </c>
      <c r="B19" s="5" t="s">
        <v>10</v>
      </c>
      <c r="C19" s="26">
        <v>2.1289734541717351</v>
      </c>
      <c r="D19" s="27">
        <v>27936150.475473933</v>
      </c>
    </row>
    <row r="20" spans="1:6">
      <c r="A20" s="4">
        <v>10</v>
      </c>
      <c r="B20" s="5" t="s">
        <v>12</v>
      </c>
      <c r="C20" s="26">
        <v>8.0148705147202889E-2</v>
      </c>
      <c r="D20" s="27">
        <v>1051702.3042345732</v>
      </c>
    </row>
    <row r="21" spans="1:6">
      <c r="A21" s="4">
        <v>11</v>
      </c>
      <c r="B21" s="5" t="s">
        <v>13</v>
      </c>
      <c r="C21" s="26">
        <v>0.41466429130096538</v>
      </c>
      <c r="D21" s="27">
        <v>5441178.2429181393</v>
      </c>
    </row>
    <row r="22" spans="1:6">
      <c r="A22" s="4">
        <v>12</v>
      </c>
      <c r="B22" s="5" t="s">
        <v>14</v>
      </c>
      <c r="C22" s="26">
        <v>0.29846364927325986</v>
      </c>
      <c r="D22" s="27">
        <v>3916406.4733727197</v>
      </c>
    </row>
    <row r="23" spans="1:6">
      <c r="A23" s="4">
        <v>13</v>
      </c>
      <c r="B23" s="5" t="s">
        <v>15</v>
      </c>
      <c r="C23" s="26">
        <v>0.10333535211590739</v>
      </c>
      <c r="D23" s="27">
        <v>1355954.8807381266</v>
      </c>
    </row>
    <row r="24" spans="1:6">
      <c r="A24" s="4">
        <v>14</v>
      </c>
      <c r="B24" s="5" t="s">
        <v>16</v>
      </c>
      <c r="C24" s="26">
        <v>0.15576692776315387</v>
      </c>
      <c r="D24" s="27">
        <v>2043956.1256937711</v>
      </c>
    </row>
    <row r="25" spans="1:6">
      <c r="A25" s="4">
        <v>15</v>
      </c>
      <c r="B25" s="5" t="s">
        <v>17</v>
      </c>
      <c r="C25" s="26">
        <v>4.8897009104682844E-2</v>
      </c>
      <c r="D25" s="27">
        <v>641621.05989267537</v>
      </c>
    </row>
    <row r="26" spans="1:6">
      <c r="A26" s="4">
        <v>16</v>
      </c>
      <c r="B26" s="5" t="s">
        <v>18</v>
      </c>
      <c r="C26" s="26">
        <v>0.51732451309981176</v>
      </c>
      <c r="D26" s="27">
        <v>6788274.1394866835</v>
      </c>
    </row>
    <row r="27" spans="1:6">
      <c r="A27" s="4">
        <v>17</v>
      </c>
      <c r="B27" s="5" t="s">
        <v>19</v>
      </c>
      <c r="C27" s="26">
        <v>0.2271941487358666</v>
      </c>
      <c r="D27" s="27">
        <v>2981216.0944494312</v>
      </c>
    </row>
    <row r="28" spans="1:6">
      <c r="A28" s="4">
        <v>18</v>
      </c>
      <c r="B28" s="5" t="s">
        <v>20</v>
      </c>
      <c r="C28" s="26">
        <v>0.10443159600931606</v>
      </c>
      <c r="D28" s="27">
        <v>1370339.669944434</v>
      </c>
    </row>
    <row r="29" spans="1:6">
      <c r="A29" s="4">
        <v>19</v>
      </c>
      <c r="B29" s="5" t="s">
        <v>21</v>
      </c>
      <c r="C29" s="26">
        <v>0.24868798817256613</v>
      </c>
      <c r="D29" s="27">
        <v>3263255.8407049417</v>
      </c>
    </row>
    <row r="30" spans="1:6">
      <c r="A30" s="4">
        <v>20</v>
      </c>
      <c r="B30" s="5" t="s">
        <v>22</v>
      </c>
      <c r="C30" s="26">
        <v>0.74414381439039445</v>
      </c>
      <c r="D30" s="27">
        <v>9764571.5278732106</v>
      </c>
    </row>
    <row r="31" spans="1:6">
      <c r="A31" s="4">
        <v>21</v>
      </c>
      <c r="B31" s="5" t="s">
        <v>23</v>
      </c>
      <c r="C31" s="26">
        <v>0.77425517456477633</v>
      </c>
      <c r="D31" s="27">
        <v>10159689.413070133</v>
      </c>
    </row>
    <row r="32" spans="1:6">
      <c r="A32" s="4">
        <v>22</v>
      </c>
      <c r="B32" s="5" t="s">
        <v>24</v>
      </c>
      <c r="C32" s="26">
        <v>0.29433728805064857</v>
      </c>
      <c r="D32" s="27">
        <v>3862260.8250062978</v>
      </c>
    </row>
    <row r="33" spans="1:4">
      <c r="A33" s="4">
        <v>23</v>
      </c>
      <c r="B33" s="5" t="s">
        <v>25</v>
      </c>
      <c r="C33" s="26">
        <v>2.9620823876167917E-2</v>
      </c>
      <c r="D33" s="27">
        <v>388681.12300351291</v>
      </c>
    </row>
    <row r="34" spans="1:4">
      <c r="A34" s="4">
        <v>24</v>
      </c>
      <c r="B34" s="5" t="s">
        <v>26</v>
      </c>
      <c r="C34" s="26">
        <v>0.38818774762446417</v>
      </c>
      <c r="D34" s="27">
        <v>5093756.011434773</v>
      </c>
    </row>
    <row r="35" spans="1:4">
      <c r="A35" s="4">
        <v>25</v>
      </c>
      <c r="B35" s="5" t="s">
        <v>27</v>
      </c>
      <c r="C35" s="26">
        <v>0.98450328871893511</v>
      </c>
      <c r="D35" s="27">
        <v>12918541.545625379</v>
      </c>
    </row>
    <row r="36" spans="1:4">
      <c r="A36" s="4">
        <v>26</v>
      </c>
      <c r="B36" s="5" t="s">
        <v>28</v>
      </c>
      <c r="C36" s="26">
        <v>0.1306122128514246</v>
      </c>
      <c r="D36" s="27">
        <v>1713878.7827542797</v>
      </c>
    </row>
    <row r="37" spans="1:4">
      <c r="A37" s="4">
        <v>27</v>
      </c>
      <c r="B37" s="5" t="s">
        <v>29</v>
      </c>
      <c r="C37" s="26">
        <v>0.21970763521879502</v>
      </c>
      <c r="D37" s="27">
        <v>2882978.9051882112</v>
      </c>
    </row>
    <row r="38" spans="1:4">
      <c r="A38" s="4">
        <v>28</v>
      </c>
      <c r="B38" s="5" t="s">
        <v>30</v>
      </c>
      <c r="C38" s="26">
        <v>0.28216587142508548</v>
      </c>
      <c r="D38" s="27">
        <v>3702548.8635043167</v>
      </c>
    </row>
    <row r="39" spans="1:4">
      <c r="A39" s="4">
        <v>29</v>
      </c>
      <c r="B39" s="5" t="s">
        <v>31</v>
      </c>
      <c r="C39" s="26">
        <v>0.47655137607643405</v>
      </c>
      <c r="D39" s="27">
        <v>6253253.616327865</v>
      </c>
    </row>
    <row r="40" spans="1:4">
      <c r="A40" s="4">
        <v>30</v>
      </c>
      <c r="B40" s="5" t="s">
        <v>32</v>
      </c>
      <c r="C40" s="26">
        <v>0.82256201258419337</v>
      </c>
      <c r="D40" s="27">
        <v>10793566.314287672</v>
      </c>
    </row>
    <row r="41" spans="1:4">
      <c r="A41" s="4">
        <v>31</v>
      </c>
      <c r="B41" s="5" t="s">
        <v>33</v>
      </c>
      <c r="C41" s="26">
        <v>8.9669572392361299E-2</v>
      </c>
      <c r="D41" s="27">
        <v>1176634.0545561067</v>
      </c>
    </row>
    <row r="42" spans="1:4">
      <c r="A42" s="4">
        <v>32</v>
      </c>
      <c r="B42" s="5" t="s">
        <v>34</v>
      </c>
      <c r="C42" s="26">
        <v>6.4656378484969551E-2</v>
      </c>
      <c r="D42" s="27">
        <v>848413.73433564766</v>
      </c>
    </row>
    <row r="43" spans="1:4">
      <c r="A43" s="4">
        <v>33</v>
      </c>
      <c r="B43" s="5" t="s">
        <v>35</v>
      </c>
      <c r="C43" s="26">
        <v>0.18290224853366788</v>
      </c>
      <c r="D43" s="27">
        <v>2400022.756191167</v>
      </c>
    </row>
    <row r="44" spans="1:4">
      <c r="A44" s="4">
        <v>34</v>
      </c>
      <c r="B44" s="5" t="s">
        <v>36</v>
      </c>
      <c r="C44" s="26">
        <v>0.56668219053849311</v>
      </c>
      <c r="D44" s="27">
        <v>7435940.0375019992</v>
      </c>
    </row>
    <row r="45" spans="1:4">
      <c r="A45" s="4">
        <v>35</v>
      </c>
      <c r="B45" s="5" t="s">
        <v>37</v>
      </c>
      <c r="C45" s="26">
        <v>0.92882434583931772</v>
      </c>
      <c r="D45" s="27">
        <v>12187928.712688273</v>
      </c>
    </row>
    <row r="46" spans="1:4">
      <c r="A46" s="4">
        <v>36</v>
      </c>
      <c r="B46" s="5" t="s">
        <v>38</v>
      </c>
      <c r="C46" s="26">
        <v>0.14902019762421398</v>
      </c>
      <c r="D46" s="27">
        <v>1955426.2908057326</v>
      </c>
    </row>
    <row r="47" spans="1:4">
      <c r="A47" s="4">
        <v>37</v>
      </c>
      <c r="B47" s="5" t="s">
        <v>39</v>
      </c>
      <c r="C47" s="26">
        <v>9.82898936905931E-2</v>
      </c>
      <c r="D47" s="27">
        <v>1289748.9421384064</v>
      </c>
    </row>
    <row r="48" spans="1:4">
      <c r="A48" s="4">
        <v>38</v>
      </c>
      <c r="B48" s="5" t="s">
        <v>40</v>
      </c>
      <c r="C48" s="26">
        <v>0.34267713307782582</v>
      </c>
      <c r="D48" s="27">
        <v>4496570.8404713292</v>
      </c>
    </row>
    <row r="49" spans="1:4">
      <c r="A49" s="4">
        <v>39</v>
      </c>
      <c r="B49" s="5" t="s">
        <v>41</v>
      </c>
      <c r="C49" s="26">
        <v>0.10462086699237064</v>
      </c>
      <c r="D49" s="27">
        <v>1372823.2625194809</v>
      </c>
    </row>
    <row r="50" spans="1:4">
      <c r="A50" s="4">
        <v>40</v>
      </c>
      <c r="B50" s="5" t="s">
        <v>42</v>
      </c>
      <c r="C50" s="26">
        <v>0.72668898509164448</v>
      </c>
      <c r="D50" s="27">
        <v>9535531.2188650835</v>
      </c>
    </row>
    <row r="51" spans="1:4">
      <c r="A51" s="4">
        <v>41</v>
      </c>
      <c r="B51" s="5" t="s">
        <v>43</v>
      </c>
      <c r="C51" s="26">
        <v>0.37281917231156714</v>
      </c>
      <c r="D51" s="27">
        <v>4892091.2928383751</v>
      </c>
    </row>
    <row r="52" spans="1:4">
      <c r="A52" s="4">
        <v>42</v>
      </c>
      <c r="B52" s="5" t="s">
        <v>44</v>
      </c>
      <c r="C52" s="26">
        <v>0.77639875858125607</v>
      </c>
      <c r="D52" s="27">
        <v>10187817.281702716</v>
      </c>
    </row>
    <row r="53" spans="1:4">
      <c r="A53" s="4">
        <v>43</v>
      </c>
      <c r="B53" s="5" t="s">
        <v>45</v>
      </c>
      <c r="C53" s="26">
        <v>0.41042211482098612</v>
      </c>
      <c r="D53" s="27">
        <v>5385512.8797563789</v>
      </c>
    </row>
    <row r="54" spans="1:4">
      <c r="A54" s="4">
        <v>44</v>
      </c>
      <c r="B54" s="5" t="s">
        <v>46</v>
      </c>
      <c r="C54" s="26">
        <v>0.69174885670435482</v>
      </c>
      <c r="D54" s="27">
        <v>9077050.7796904929</v>
      </c>
    </row>
    <row r="55" spans="1:4">
      <c r="A55" s="4">
        <v>45</v>
      </c>
      <c r="B55" s="5" t="s">
        <v>47</v>
      </c>
      <c r="C55" s="26">
        <v>0.38735771990453338</v>
      </c>
      <c r="D55" s="27">
        <v>5082864.4809474554</v>
      </c>
    </row>
    <row r="56" spans="1:4">
      <c r="A56" s="4">
        <v>46</v>
      </c>
      <c r="B56" s="5" t="s">
        <v>48</v>
      </c>
      <c r="C56" s="26">
        <v>0.20956971979360886</v>
      </c>
      <c r="D56" s="27">
        <v>2749950.3179737167</v>
      </c>
    </row>
    <row r="57" spans="1:4">
      <c r="A57" s="4">
        <v>47</v>
      </c>
      <c r="B57" s="5" t="s">
        <v>49</v>
      </c>
      <c r="C57" s="26">
        <v>0.20803386162985127</v>
      </c>
      <c r="D57" s="27">
        <v>2729796.9597025542</v>
      </c>
    </row>
    <row r="58" spans="1:4">
      <c r="A58" s="4">
        <v>48</v>
      </c>
      <c r="B58" s="5" t="s">
        <v>50</v>
      </c>
      <c r="C58" s="26">
        <v>7.4268414931065382E-2</v>
      </c>
      <c r="D58" s="27">
        <v>974541.79666902241</v>
      </c>
    </row>
    <row r="59" spans="1:4">
      <c r="A59" s="4">
        <v>49</v>
      </c>
      <c r="B59" s="5" t="s">
        <v>51</v>
      </c>
      <c r="C59" s="26">
        <v>0.10212050785401246</v>
      </c>
      <c r="D59" s="27">
        <v>1340013.8308212941</v>
      </c>
    </row>
    <row r="60" spans="1:4">
      <c r="A60" s="4">
        <v>50</v>
      </c>
      <c r="B60" s="5" t="s">
        <v>52</v>
      </c>
      <c r="C60" s="26">
        <v>0.13572244723101323</v>
      </c>
      <c r="D60" s="27">
        <v>1780934.7041484094</v>
      </c>
    </row>
    <row r="61" spans="1:4">
      <c r="A61" s="4">
        <v>51</v>
      </c>
      <c r="B61" s="5" t="s">
        <v>53</v>
      </c>
      <c r="C61" s="26">
        <v>0.88920669636271821</v>
      </c>
      <c r="D61" s="27">
        <v>11668070.367299251</v>
      </c>
    </row>
    <row r="62" spans="1:4">
      <c r="A62" s="4">
        <v>52</v>
      </c>
      <c r="B62" s="5" t="s">
        <v>54</v>
      </c>
      <c r="C62" s="26">
        <v>0.28226507924603544</v>
      </c>
      <c r="D62" s="27">
        <v>3703850.6573848235</v>
      </c>
    </row>
    <row r="63" spans="1:4">
      <c r="A63" s="4">
        <v>53</v>
      </c>
      <c r="B63" s="5" t="s">
        <v>55</v>
      </c>
      <c r="C63" s="26">
        <v>0.14534429125700735</v>
      </c>
      <c r="D63" s="27">
        <v>1907191.4604433277</v>
      </c>
    </row>
    <row r="64" spans="1:4">
      <c r="A64" s="4">
        <v>54</v>
      </c>
      <c r="B64" s="5" t="s">
        <v>56</v>
      </c>
      <c r="C64" s="26">
        <v>0.24606219299461118</v>
      </c>
      <c r="D64" s="27">
        <v>3228800.4513879051</v>
      </c>
    </row>
    <row r="65" spans="1:4">
      <c r="A65" s="4">
        <v>55</v>
      </c>
      <c r="B65" s="5" t="s">
        <v>57</v>
      </c>
      <c r="C65" s="26">
        <v>0.21432285601775525</v>
      </c>
      <c r="D65" s="27">
        <v>2812320.4374921108</v>
      </c>
    </row>
    <row r="66" spans="1:4">
      <c r="A66" s="4">
        <v>56</v>
      </c>
      <c r="B66" s="5" t="s">
        <v>58</v>
      </c>
      <c r="C66" s="26">
        <v>0.41419641299827042</v>
      </c>
      <c r="D66" s="27">
        <v>5435038.7963963039</v>
      </c>
    </row>
    <row r="67" spans="1:4">
      <c r="A67" s="4">
        <v>57</v>
      </c>
      <c r="B67" s="5" t="s">
        <v>59</v>
      </c>
      <c r="C67" s="26">
        <v>0.24006567038646012</v>
      </c>
      <c r="D67" s="27">
        <v>3150114.7554330616</v>
      </c>
    </row>
    <row r="68" spans="1:4">
      <c r="A68" s="4">
        <v>58</v>
      </c>
      <c r="B68" s="5" t="s">
        <v>60</v>
      </c>
      <c r="C68" s="26">
        <v>0.17375713112103161</v>
      </c>
      <c r="D68" s="27">
        <v>2280021.5529564954</v>
      </c>
    </row>
    <row r="69" spans="1:4">
      <c r="A69" s="4">
        <v>59</v>
      </c>
      <c r="B69" s="5" t="s">
        <v>61</v>
      </c>
      <c r="C69" s="26">
        <v>0.75122441165580522</v>
      </c>
      <c r="D69" s="27">
        <v>9857482.3296848256</v>
      </c>
    </row>
    <row r="70" spans="1:4">
      <c r="A70" s="4">
        <v>60</v>
      </c>
      <c r="B70" s="5" t="s">
        <v>62</v>
      </c>
      <c r="C70" s="26">
        <v>0.27067243342992048</v>
      </c>
      <c r="D70" s="27">
        <v>3551733.2614195202</v>
      </c>
    </row>
    <row r="71" spans="1:4">
      <c r="A71" s="4">
        <v>61</v>
      </c>
      <c r="B71" s="5" t="s">
        <v>63</v>
      </c>
      <c r="C71" s="26">
        <v>1.6428287347588506</v>
      </c>
      <c r="D71" s="27">
        <v>21557014.08569729</v>
      </c>
    </row>
    <row r="72" spans="1:4">
      <c r="A72" s="4">
        <v>62</v>
      </c>
      <c r="B72" s="5" t="s">
        <v>64</v>
      </c>
      <c r="C72" s="26">
        <v>0.47286071269333296</v>
      </c>
      <c r="D72" s="27">
        <v>6204825.146060843</v>
      </c>
    </row>
    <row r="73" spans="1:4">
      <c r="A73" s="4">
        <v>63</v>
      </c>
      <c r="B73" s="5" t="s">
        <v>65</v>
      </c>
      <c r="C73" s="26">
        <v>0.13258988261601237</v>
      </c>
      <c r="D73" s="27">
        <v>1739829.5432140026</v>
      </c>
    </row>
    <row r="74" spans="1:4">
      <c r="A74" s="4">
        <v>64</v>
      </c>
      <c r="B74" s="5" t="s">
        <v>66</v>
      </c>
      <c r="C74" s="26">
        <v>0.64979734169496339</v>
      </c>
      <c r="D74" s="27">
        <v>8526567.712989971</v>
      </c>
    </row>
    <row r="75" spans="1:4">
      <c r="A75" s="4">
        <v>65</v>
      </c>
      <c r="B75" s="5" t="s">
        <v>67</v>
      </c>
      <c r="C75" s="26">
        <v>0.34533734045954373</v>
      </c>
      <c r="D75" s="27">
        <v>4531477.7828599326</v>
      </c>
    </row>
    <row r="76" spans="1:4">
      <c r="A76" s="4">
        <v>66</v>
      </c>
      <c r="B76" s="5" t="s">
        <v>68</v>
      </c>
      <c r="C76" s="26">
        <v>9.0359113517605838E-2</v>
      </c>
      <c r="D76" s="27">
        <v>1185682.13573162</v>
      </c>
    </row>
    <row r="77" spans="1:4">
      <c r="A77" s="4">
        <v>67</v>
      </c>
      <c r="B77" s="5" t="s">
        <v>69</v>
      </c>
      <c r="C77" s="26">
        <v>0.36549493891879392</v>
      </c>
      <c r="D77" s="27">
        <v>4795983.5251360266</v>
      </c>
    </row>
    <row r="78" spans="1:4">
      <c r="A78" s="4">
        <v>68</v>
      </c>
      <c r="B78" s="5" t="s">
        <v>70</v>
      </c>
      <c r="C78" s="26">
        <v>0.83787077963723089</v>
      </c>
      <c r="D78" s="27">
        <v>10994446.235617653</v>
      </c>
    </row>
    <row r="79" spans="1:4">
      <c r="A79" s="4">
        <v>69</v>
      </c>
      <c r="B79" s="5" t="s">
        <v>71</v>
      </c>
      <c r="C79" s="26">
        <v>0.1632451933906432</v>
      </c>
      <c r="D79" s="27">
        <v>2142085.0870745424</v>
      </c>
    </row>
    <row r="80" spans="1:4">
      <c r="A80" s="4">
        <v>70</v>
      </c>
      <c r="B80" s="5" t="s">
        <v>72</v>
      </c>
      <c r="C80" s="26">
        <v>1.6096405311524973</v>
      </c>
      <c r="D80" s="27">
        <v>21121522.206669394</v>
      </c>
    </row>
    <row r="81" spans="1:4">
      <c r="A81" s="4">
        <v>71</v>
      </c>
      <c r="B81" s="5" t="s">
        <v>73</v>
      </c>
      <c r="C81" s="26">
        <v>9.8305852250895845E-2</v>
      </c>
      <c r="D81" s="27">
        <v>1289958.3485737548</v>
      </c>
    </row>
    <row r="82" spans="1:4">
      <c r="A82" s="4">
        <v>72</v>
      </c>
      <c r="B82" s="5" t="s">
        <v>74</v>
      </c>
      <c r="C82" s="26">
        <v>5.8932663339493423E-2</v>
      </c>
      <c r="D82" s="27">
        <v>773307.78725610639</v>
      </c>
    </row>
    <row r="83" spans="1:4">
      <c r="A83" s="4">
        <v>73</v>
      </c>
      <c r="B83" s="5" t="s">
        <v>75</v>
      </c>
      <c r="C83" s="26">
        <v>7.3079096640939215E-2</v>
      </c>
      <c r="D83" s="27">
        <v>958935.69568589667</v>
      </c>
    </row>
    <row r="84" spans="1:4">
      <c r="A84" s="4">
        <v>74</v>
      </c>
      <c r="B84" s="5" t="s">
        <v>76</v>
      </c>
      <c r="C84" s="26">
        <v>0.11674666636298522</v>
      </c>
      <c r="D84" s="27">
        <v>1531936.6395271262</v>
      </c>
    </row>
    <row r="85" spans="1:4">
      <c r="A85" s="4">
        <v>75</v>
      </c>
      <c r="B85" s="5" t="s">
        <v>77</v>
      </c>
      <c r="C85" s="26">
        <v>0.14819029701096814</v>
      </c>
      <c r="D85" s="27">
        <v>1944536.4281980547</v>
      </c>
    </row>
    <row r="86" spans="1:4">
      <c r="A86" s="4">
        <v>76</v>
      </c>
      <c r="B86" s="5" t="s">
        <v>78</v>
      </c>
      <c r="C86" s="26">
        <v>1.6978573619170885</v>
      </c>
      <c r="D86" s="27">
        <v>22279093.548801422</v>
      </c>
    </row>
    <row r="87" spans="1:4">
      <c r="A87" s="4">
        <v>77</v>
      </c>
      <c r="B87" s="5" t="s">
        <v>79</v>
      </c>
      <c r="C87" s="26">
        <v>1.0348738526443584</v>
      </c>
      <c r="D87" s="27">
        <v>13579498.426321926</v>
      </c>
    </row>
    <row r="88" spans="1:4">
      <c r="A88" s="4">
        <v>78</v>
      </c>
      <c r="B88" s="7" t="s">
        <v>80</v>
      </c>
      <c r="C88" s="26">
        <v>0.51569653419059713</v>
      </c>
      <c r="D88" s="27">
        <v>6766911.9831433985</v>
      </c>
    </row>
    <row r="89" spans="1:4">
      <c r="A89" s="4">
        <v>79</v>
      </c>
      <c r="B89" s="5" t="s">
        <v>81</v>
      </c>
      <c r="C89" s="26">
        <v>0.16209091019726088</v>
      </c>
      <c r="D89" s="27">
        <v>2126938.7126946966</v>
      </c>
    </row>
    <row r="90" spans="1:4">
      <c r="A90" s="4">
        <v>80</v>
      </c>
      <c r="B90" s="5" t="s">
        <v>82</v>
      </c>
      <c r="C90" s="26">
        <v>0.11931815117188872</v>
      </c>
      <c r="D90" s="27">
        <v>1565679.3742832395</v>
      </c>
    </row>
    <row r="91" spans="1:4">
      <c r="A91" s="4">
        <v>81</v>
      </c>
      <c r="B91" s="5" t="s">
        <v>83</v>
      </c>
      <c r="C91" s="26">
        <v>0.19303306424291736</v>
      </c>
      <c r="D91" s="27">
        <v>2532958.1817307938</v>
      </c>
    </row>
    <row r="92" spans="1:4">
      <c r="A92" s="4">
        <v>82</v>
      </c>
      <c r="B92" s="5" t="s">
        <v>84</v>
      </c>
      <c r="C92" s="26">
        <v>0.36279646750918709</v>
      </c>
      <c r="D92" s="27">
        <v>4760574.4864724288</v>
      </c>
    </row>
    <row r="93" spans="1:4">
      <c r="A93" s="4">
        <v>83</v>
      </c>
      <c r="B93" s="5" t="s">
        <v>85</v>
      </c>
      <c r="C93" s="26">
        <v>0.16887696967260354</v>
      </c>
      <c r="D93" s="27">
        <v>2215984.6227163612</v>
      </c>
    </row>
    <row r="94" spans="1:4">
      <c r="A94" s="4">
        <v>84</v>
      </c>
      <c r="B94" s="5" t="s">
        <v>86</v>
      </c>
      <c r="C94" s="26">
        <v>0.33608621256045024</v>
      </c>
      <c r="D94" s="27">
        <v>4410085.5219322471</v>
      </c>
    </row>
    <row r="95" spans="1:4">
      <c r="A95" s="4">
        <v>85</v>
      </c>
      <c r="B95" s="5" t="s">
        <v>87</v>
      </c>
      <c r="C95" s="26">
        <v>0.10604804402479394</v>
      </c>
      <c r="D95" s="27">
        <v>1391550.5191955999</v>
      </c>
    </row>
    <row r="96" spans="1:4">
      <c r="A96" s="4">
        <v>86</v>
      </c>
      <c r="B96" s="5" t="s">
        <v>88</v>
      </c>
      <c r="C96" s="26">
        <v>0.68295070332246433</v>
      </c>
      <c r="D96" s="27">
        <v>8961602.3994858582</v>
      </c>
    </row>
    <row r="97" spans="1:4">
      <c r="A97" s="4">
        <v>87</v>
      </c>
      <c r="B97" s="5" t="s">
        <v>89</v>
      </c>
      <c r="C97" s="26">
        <v>0.11476208157338968</v>
      </c>
      <c r="D97" s="27">
        <v>1505895.1408861547</v>
      </c>
    </row>
    <row r="98" spans="1:4">
      <c r="A98" s="4">
        <v>88</v>
      </c>
      <c r="B98" s="5" t="s">
        <v>90</v>
      </c>
      <c r="C98" s="26">
        <v>0.14022026545098148</v>
      </c>
      <c r="D98" s="27">
        <v>1839954.5695009558</v>
      </c>
    </row>
    <row r="99" spans="1:4">
      <c r="A99" s="4">
        <v>89</v>
      </c>
      <c r="B99" s="5" t="s">
        <v>91</v>
      </c>
      <c r="C99" s="26">
        <v>0.32121650710946853</v>
      </c>
      <c r="D99" s="27">
        <v>4214966.9176158719</v>
      </c>
    </row>
    <row r="100" spans="1:4">
      <c r="A100" s="4">
        <v>90</v>
      </c>
      <c r="B100" s="5" t="s">
        <v>92</v>
      </c>
      <c r="C100" s="26">
        <v>5.091253489172342E-2</v>
      </c>
      <c r="D100" s="27">
        <v>668068.56282589969</v>
      </c>
    </row>
    <row r="101" spans="1:4">
      <c r="A101" s="4">
        <v>91</v>
      </c>
      <c r="B101" s="5" t="s">
        <v>93</v>
      </c>
      <c r="C101" s="26">
        <v>5.2201167744325053E-2</v>
      </c>
      <c r="D101" s="27">
        <v>684977.85833983717</v>
      </c>
    </row>
    <row r="102" spans="1:4">
      <c r="A102" s="4">
        <v>92</v>
      </c>
      <c r="B102" s="11" t="s">
        <v>94</v>
      </c>
      <c r="C102" s="26">
        <v>0.11741871662523924</v>
      </c>
      <c r="D102" s="27">
        <v>1540755.2075635763</v>
      </c>
    </row>
    <row r="103" spans="1:4">
      <c r="A103" s="4">
        <v>93</v>
      </c>
      <c r="B103" s="11" t="s">
        <v>95</v>
      </c>
      <c r="C103" s="26">
        <v>0.17260814427360321</v>
      </c>
      <c r="D103" s="27">
        <v>2264944.6766332122</v>
      </c>
    </row>
    <row r="104" spans="1:4">
      <c r="A104" s="4">
        <v>94</v>
      </c>
      <c r="B104" s="5" t="s">
        <v>96</v>
      </c>
      <c r="C104" s="26">
        <v>0.32159433348600897</v>
      </c>
      <c r="D104" s="27">
        <v>4219924.7128800424</v>
      </c>
    </row>
    <row r="105" spans="1:4">
      <c r="A105" s="4">
        <v>95</v>
      </c>
      <c r="B105" s="5" t="s">
        <v>97</v>
      </c>
      <c r="C105" s="26">
        <v>0.13111999211948114</v>
      </c>
      <c r="D105" s="27">
        <v>1720541.8052607169</v>
      </c>
    </row>
    <row r="106" spans="1:4">
      <c r="A106" s="4">
        <v>96</v>
      </c>
      <c r="B106" s="5" t="s">
        <v>98</v>
      </c>
      <c r="C106" s="26">
        <v>1.2622320490599155</v>
      </c>
      <c r="D106" s="27">
        <v>16562867.135993499</v>
      </c>
    </row>
    <row r="107" spans="1:4">
      <c r="A107" s="4">
        <v>97</v>
      </c>
      <c r="B107" s="5" t="s">
        <v>99</v>
      </c>
      <c r="C107" s="26">
        <v>0.93309646542392843</v>
      </c>
      <c r="D107" s="27">
        <v>12243986.985904898</v>
      </c>
    </row>
    <row r="108" spans="1:4">
      <c r="A108" s="4">
        <v>98</v>
      </c>
      <c r="B108" s="5" t="s">
        <v>100</v>
      </c>
      <c r="C108" s="26">
        <v>0.33408366780694965</v>
      </c>
      <c r="D108" s="27">
        <v>4383808.3546627155</v>
      </c>
    </row>
    <row r="109" spans="1:4">
      <c r="A109" s="4">
        <v>99</v>
      </c>
      <c r="B109" s="5" t="s">
        <v>101</v>
      </c>
      <c r="C109" s="26">
        <v>0.11952079293550057</v>
      </c>
      <c r="D109" s="27">
        <v>1568338.416738552</v>
      </c>
    </row>
    <row r="110" spans="1:4">
      <c r="A110" s="4">
        <v>100</v>
      </c>
      <c r="B110" s="5" t="s">
        <v>102</v>
      </c>
      <c r="C110" s="26">
        <v>0.96800095478215931</v>
      </c>
      <c r="D110" s="27">
        <v>12701999.773744226</v>
      </c>
    </row>
    <row r="111" spans="1:4">
      <c r="A111" s="4">
        <v>101</v>
      </c>
      <c r="B111" s="5" t="s">
        <v>103</v>
      </c>
      <c r="C111" s="26">
        <v>0.14992173935721359</v>
      </c>
      <c r="D111" s="27">
        <v>1967256.22013794</v>
      </c>
    </row>
    <row r="112" spans="1:4">
      <c r="A112" s="4">
        <v>102</v>
      </c>
      <c r="B112" s="5" t="s">
        <v>104</v>
      </c>
      <c r="C112" s="26">
        <v>0.14835796968904266</v>
      </c>
      <c r="D112" s="27">
        <v>1946736.6102417232</v>
      </c>
    </row>
    <row r="113" spans="1:4">
      <c r="A113" s="4">
        <v>103</v>
      </c>
      <c r="B113" s="5" t="s">
        <v>105</v>
      </c>
      <c r="C113" s="26">
        <v>0.52509618098416744</v>
      </c>
      <c r="D113" s="27">
        <v>6890253.0923183123</v>
      </c>
    </row>
    <row r="114" spans="1:4">
      <c r="A114" s="4">
        <v>104</v>
      </c>
      <c r="B114" s="5" t="s">
        <v>106</v>
      </c>
      <c r="C114" s="26">
        <v>0.68035455700769887</v>
      </c>
      <c r="D114" s="27">
        <v>8927536.059220545</v>
      </c>
    </row>
    <row r="115" spans="1:4">
      <c r="A115" s="4">
        <v>105</v>
      </c>
      <c r="B115" s="5" t="s">
        <v>107</v>
      </c>
      <c r="C115" s="26">
        <v>0.11665656106606799</v>
      </c>
      <c r="D115" s="27">
        <v>1530754.2879443085</v>
      </c>
    </row>
    <row r="116" spans="1:4">
      <c r="A116" s="4">
        <v>106</v>
      </c>
      <c r="B116" s="5" t="s">
        <v>108</v>
      </c>
      <c r="C116" s="26">
        <v>1.1198973456468788</v>
      </c>
      <c r="D116" s="27">
        <v>14695167.14911156</v>
      </c>
    </row>
    <row r="117" spans="1:4">
      <c r="A117" s="4">
        <v>107</v>
      </c>
      <c r="B117" s="5" t="s">
        <v>109</v>
      </c>
      <c r="C117" s="26">
        <v>0.12649607915234459</v>
      </c>
      <c r="D117" s="27">
        <v>1659867.338802573</v>
      </c>
    </row>
    <row r="118" spans="1:4">
      <c r="A118" s="4">
        <v>108</v>
      </c>
      <c r="B118" s="5" t="s">
        <v>110</v>
      </c>
      <c r="C118" s="26">
        <v>1.1921617411060002</v>
      </c>
      <c r="D118" s="27">
        <v>15643412.427421322</v>
      </c>
    </row>
    <row r="119" spans="1:4">
      <c r="A119" s="4">
        <v>109</v>
      </c>
      <c r="B119" s="5" t="s">
        <v>111</v>
      </c>
      <c r="C119" s="26">
        <v>7.7573809525212895E-2</v>
      </c>
      <c r="D119" s="27">
        <v>1017914.8131723434</v>
      </c>
    </row>
    <row r="120" spans="1:4">
      <c r="A120" s="4">
        <v>110</v>
      </c>
      <c r="B120" s="5" t="s">
        <v>112</v>
      </c>
      <c r="C120" s="26">
        <v>0.30400219245070831</v>
      </c>
      <c r="D120" s="27">
        <v>3989082.6146918726</v>
      </c>
    </row>
    <row r="121" spans="1:4">
      <c r="A121" s="4">
        <v>111</v>
      </c>
      <c r="B121" s="5" t="s">
        <v>113</v>
      </c>
      <c r="C121" s="26">
        <v>9.1869665512867543E-2</v>
      </c>
      <c r="D121" s="27">
        <v>1205503.4293029276</v>
      </c>
    </row>
    <row r="122" spans="1:4">
      <c r="A122" s="4">
        <v>112</v>
      </c>
      <c r="B122" s="5" t="s">
        <v>114</v>
      </c>
      <c r="C122" s="26">
        <v>4.0792158082315517E-2</v>
      </c>
      <c r="D122" s="27">
        <v>535270.11535718362</v>
      </c>
    </row>
    <row r="123" spans="1:4">
      <c r="A123" s="4">
        <v>113</v>
      </c>
      <c r="B123" s="5" t="s">
        <v>115</v>
      </c>
      <c r="C123" s="26">
        <v>0.13185447844941198</v>
      </c>
      <c r="D123" s="27">
        <v>1730179.6523625301</v>
      </c>
    </row>
    <row r="124" spans="1:4">
      <c r="A124" s="4">
        <v>114</v>
      </c>
      <c r="B124" s="5" t="s">
        <v>116</v>
      </c>
      <c r="C124" s="26">
        <v>0.31810011524006826</v>
      </c>
      <c r="D124" s="27">
        <v>4174073.9736322286</v>
      </c>
    </row>
    <row r="125" spans="1:4">
      <c r="A125" s="4">
        <v>115</v>
      </c>
      <c r="B125" s="5" t="s">
        <v>117</v>
      </c>
      <c r="C125" s="26">
        <v>0.46712780583847052</v>
      </c>
      <c r="D125" s="27">
        <v>6129598.5864034249</v>
      </c>
    </row>
    <row r="126" spans="1:4">
      <c r="A126" s="4">
        <v>116</v>
      </c>
      <c r="B126" s="5" t="s">
        <v>118</v>
      </c>
      <c r="C126" s="26">
        <v>0.12643547946025374</v>
      </c>
      <c r="D126" s="27">
        <v>1659072.1564513324</v>
      </c>
    </row>
    <row r="127" spans="1:4">
      <c r="A127" s="4">
        <v>117</v>
      </c>
      <c r="B127" s="5" t="s">
        <v>119</v>
      </c>
      <c r="C127" s="26">
        <v>0.13362079437561933</v>
      </c>
      <c r="D127" s="27">
        <v>1753357.0515006287</v>
      </c>
    </row>
    <row r="128" spans="1:4">
      <c r="A128" s="4">
        <v>118</v>
      </c>
      <c r="B128" s="5" t="s">
        <v>120</v>
      </c>
      <c r="C128" s="26">
        <v>0.15236680708763178</v>
      </c>
      <c r="D128" s="27">
        <v>1999340.124193128</v>
      </c>
    </row>
    <row r="129" spans="1:4">
      <c r="A129" s="8">
        <v>119</v>
      </c>
      <c r="B129" s="6" t="s">
        <v>121</v>
      </c>
      <c r="C129" s="28">
        <v>6.3590389493806077E-2</v>
      </c>
      <c r="D129" s="140">
        <v>834425.94655746373</v>
      </c>
    </row>
  </sheetData>
  <sheetProtection formatCells="0" formatColumns="0" formatRows="0" insertColumns="0" insertRows="0" insertHyperlinks="0" deleteColumns="0" deleteRows="0"/>
  <mergeCells count="1">
    <mergeCell ref="A2:D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5"/>
  <sheetViews>
    <sheetView topLeftCell="A115" zoomScaleNormal="100" workbookViewId="0">
      <selection activeCell="C128" sqref="C128:G128"/>
    </sheetView>
  </sheetViews>
  <sheetFormatPr defaultRowHeight="15"/>
  <cols>
    <col min="1" max="1" width="13.140625" style="1" customWidth="1"/>
    <col min="2" max="2" width="18.85546875" style="1" customWidth="1"/>
    <col min="3" max="5" width="16.7109375" style="1" customWidth="1"/>
    <col min="6" max="6" width="23.85546875" style="1" customWidth="1"/>
    <col min="7" max="7" width="21.28515625" customWidth="1"/>
    <col min="8" max="9" width="9.140625" style="24"/>
  </cols>
  <sheetData>
    <row r="2" spans="1:7">
      <c r="A2" s="587" t="s">
        <v>142</v>
      </c>
      <c r="B2" s="587"/>
      <c r="C2" s="588"/>
      <c r="D2" s="69"/>
      <c r="E2" s="69"/>
      <c r="G2" s="137"/>
    </row>
    <row r="3" spans="1:7" ht="15.75" thickBot="1">
      <c r="A3" s="69" t="s">
        <v>201</v>
      </c>
      <c r="B3" s="69"/>
      <c r="C3" s="70"/>
      <c r="D3" s="69"/>
      <c r="E3" s="69"/>
    </row>
    <row r="4" spans="1:7" ht="45.75" customHeight="1" thickBot="1">
      <c r="A4" s="593" t="s">
        <v>243</v>
      </c>
      <c r="B4" s="594"/>
      <c r="C4" s="594"/>
      <c r="D4" s="594"/>
      <c r="E4" s="594"/>
      <c r="F4" s="595"/>
      <c r="G4" s="596"/>
    </row>
    <row r="6" spans="1:7">
      <c r="G6" s="228"/>
    </row>
    <row r="7" spans="1:7" ht="15.75">
      <c r="B7" s="132"/>
      <c r="C7" s="597" t="s">
        <v>237</v>
      </c>
      <c r="D7" s="598"/>
      <c r="E7" s="598"/>
      <c r="F7" s="599"/>
    </row>
    <row r="8" spans="1:7" ht="102.75" customHeight="1">
      <c r="A8" s="118" t="s">
        <v>143</v>
      </c>
      <c r="B8" s="68" t="s">
        <v>238</v>
      </c>
      <c r="C8" s="119" t="s">
        <v>165</v>
      </c>
      <c r="D8" s="119" t="s">
        <v>166</v>
      </c>
      <c r="E8" s="119" t="s">
        <v>167</v>
      </c>
      <c r="F8" s="68" t="s">
        <v>168</v>
      </c>
      <c r="G8" s="129" t="s">
        <v>196</v>
      </c>
    </row>
    <row r="9" spans="1:7" ht="15.75">
      <c r="A9" s="120">
        <v>50000</v>
      </c>
      <c r="B9" s="121" t="s">
        <v>169</v>
      </c>
      <c r="C9" s="122">
        <v>46527524.490000002</v>
      </c>
      <c r="D9" s="122">
        <v>45610829.43</v>
      </c>
      <c r="E9" s="133">
        <v>2467108.6700000004</v>
      </c>
      <c r="F9" s="330">
        <v>43143720.759999998</v>
      </c>
      <c r="G9" s="334">
        <v>3.0297543209374544</v>
      </c>
    </row>
    <row r="10" spans="1:7" ht="15.75">
      <c r="A10" s="123">
        <v>110000</v>
      </c>
      <c r="B10" s="124" t="s">
        <v>170</v>
      </c>
      <c r="C10" s="125">
        <v>13146712.539999999</v>
      </c>
      <c r="D10" s="125">
        <v>13089169.34</v>
      </c>
      <c r="E10" s="134">
        <v>698072.67999999993</v>
      </c>
      <c r="F10" s="331">
        <v>12391096.66</v>
      </c>
      <c r="G10" s="335">
        <v>0.87016089445848388</v>
      </c>
    </row>
    <row r="11" spans="1:7" ht="15.75">
      <c r="A11" s="123">
        <v>90000</v>
      </c>
      <c r="B11" s="124" t="s">
        <v>173</v>
      </c>
      <c r="C11" s="125">
        <v>43801844.43</v>
      </c>
      <c r="D11" s="125">
        <v>43033531.75</v>
      </c>
      <c r="E11" s="134">
        <v>2357667.29</v>
      </c>
      <c r="F11" s="331">
        <v>40675864.460000001</v>
      </c>
      <c r="G11" s="335">
        <v>2.8564498827326279</v>
      </c>
    </row>
    <row r="12" spans="1:7" ht="15.75">
      <c r="A12" s="123">
        <v>130000</v>
      </c>
      <c r="B12" s="124" t="s">
        <v>174</v>
      </c>
      <c r="C12" s="125">
        <v>54707940.200000003</v>
      </c>
      <c r="D12" s="125">
        <v>53136705.369999997</v>
      </c>
      <c r="E12" s="134">
        <v>2075007.62</v>
      </c>
      <c r="F12" s="331">
        <v>51061697.75</v>
      </c>
      <c r="G12" s="335">
        <v>3.5857917830744088</v>
      </c>
    </row>
    <row r="13" spans="1:7" ht="15.75">
      <c r="A13" s="123">
        <v>170000</v>
      </c>
      <c r="B13" s="124" t="s">
        <v>175</v>
      </c>
      <c r="C13" s="125">
        <v>43752138.920000002</v>
      </c>
      <c r="D13" s="125">
        <v>42911706.100000001</v>
      </c>
      <c r="E13" s="134">
        <v>2189331.86</v>
      </c>
      <c r="F13" s="331">
        <v>40722374.240000002</v>
      </c>
      <c r="G13" s="335">
        <v>2.8597160175128136</v>
      </c>
    </row>
    <row r="14" spans="1:7" ht="15.75">
      <c r="A14" s="123">
        <v>210000</v>
      </c>
      <c r="B14" s="124" t="s">
        <v>176</v>
      </c>
      <c r="C14" s="125">
        <v>16853511.949999999</v>
      </c>
      <c r="D14" s="125">
        <v>16660666.52</v>
      </c>
      <c r="E14" s="134">
        <v>959952.6</v>
      </c>
      <c r="F14" s="331">
        <v>15700713.92</v>
      </c>
      <c r="G14" s="335">
        <v>1.1025777332822428</v>
      </c>
    </row>
    <row r="15" spans="1:7" ht="15.75">
      <c r="A15" s="123">
        <v>10000</v>
      </c>
      <c r="B15" s="124" t="s">
        <v>171</v>
      </c>
      <c r="C15" s="125">
        <v>640871121.37</v>
      </c>
      <c r="D15" s="125">
        <v>617690703.63</v>
      </c>
      <c r="E15" s="134">
        <v>26092839.57</v>
      </c>
      <c r="F15" s="331">
        <v>591597864.05999994</v>
      </c>
      <c r="G15" s="335">
        <v>41.544775307255016</v>
      </c>
    </row>
    <row r="16" spans="1:7" ht="15.75">
      <c r="A16" s="123">
        <v>250000</v>
      </c>
      <c r="B16" s="124" t="s">
        <v>9</v>
      </c>
      <c r="C16" s="125">
        <v>19089635.57</v>
      </c>
      <c r="D16" s="125">
        <v>18521608.050000001</v>
      </c>
      <c r="E16" s="134">
        <v>914443.12</v>
      </c>
      <c r="F16" s="331">
        <v>17607164.93</v>
      </c>
      <c r="G16" s="335">
        <v>1.2364576602670814</v>
      </c>
    </row>
    <row r="17" spans="1:7" ht="15.75">
      <c r="A17" s="123">
        <v>270000</v>
      </c>
      <c r="B17" s="124" t="s">
        <v>172</v>
      </c>
      <c r="C17" s="125">
        <v>32667963.719999999</v>
      </c>
      <c r="D17" s="125">
        <v>31790849.960000001</v>
      </c>
      <c r="E17" s="134">
        <v>1474254.46</v>
      </c>
      <c r="F17" s="331">
        <v>30316595.5</v>
      </c>
      <c r="G17" s="335">
        <v>2.1289734541717351</v>
      </c>
    </row>
    <row r="18" spans="1:7" ht="15.75">
      <c r="A18" s="123">
        <v>604300</v>
      </c>
      <c r="B18" s="124" t="s">
        <v>12</v>
      </c>
      <c r="C18" s="125">
        <v>1223176.6200000001</v>
      </c>
      <c r="D18" s="125">
        <v>1215043.8700000001</v>
      </c>
      <c r="E18" s="134">
        <v>73725.8</v>
      </c>
      <c r="F18" s="331">
        <v>1141318.07</v>
      </c>
      <c r="G18" s="335">
        <v>8.0148705147202889E-2</v>
      </c>
    </row>
    <row r="19" spans="1:7" ht="15.75">
      <c r="A19" s="123">
        <v>320200</v>
      </c>
      <c r="B19" s="124" t="s">
        <v>13</v>
      </c>
      <c r="C19" s="125">
        <v>6316684.4000000004</v>
      </c>
      <c r="D19" s="125">
        <v>6223288.0899999999</v>
      </c>
      <c r="E19" s="134">
        <v>318465.94999999995</v>
      </c>
      <c r="F19" s="331">
        <v>5904822.1399999997</v>
      </c>
      <c r="G19" s="335">
        <v>0.41466429130096538</v>
      </c>
    </row>
    <row r="20" spans="1:7" ht="15.75">
      <c r="A20" s="123">
        <v>640600</v>
      </c>
      <c r="B20" s="124" t="s">
        <v>14</v>
      </c>
      <c r="C20" s="125">
        <v>4559964.58</v>
      </c>
      <c r="D20" s="125">
        <v>4473536.97</v>
      </c>
      <c r="E20" s="134">
        <v>223412.71</v>
      </c>
      <c r="F20" s="331">
        <v>4250124.26</v>
      </c>
      <c r="G20" s="335">
        <v>0.29846364927325986</v>
      </c>
    </row>
    <row r="21" spans="1:7" ht="15.75">
      <c r="A21" s="123">
        <v>560800</v>
      </c>
      <c r="B21" s="124" t="s">
        <v>15</v>
      </c>
      <c r="C21" s="125">
        <v>1542920.95</v>
      </c>
      <c r="D21" s="125">
        <v>1540223.35</v>
      </c>
      <c r="E21" s="134">
        <v>68727.28</v>
      </c>
      <c r="F21" s="331">
        <v>1471496.07</v>
      </c>
      <c r="G21" s="335">
        <v>0.10333535211590739</v>
      </c>
    </row>
    <row r="22" spans="1:7" ht="15.75">
      <c r="A22" s="123">
        <v>661000</v>
      </c>
      <c r="B22" s="124" t="s">
        <v>16</v>
      </c>
      <c r="C22" s="125">
        <v>2382829.66</v>
      </c>
      <c r="D22" s="125">
        <v>2355450.09</v>
      </c>
      <c r="E22" s="134">
        <v>137328.04999999999</v>
      </c>
      <c r="F22" s="331">
        <v>2218122.04</v>
      </c>
      <c r="G22" s="335">
        <v>0.15576692776315387</v>
      </c>
    </row>
    <row r="23" spans="1:7" ht="15.75">
      <c r="A23" s="123">
        <v>624200</v>
      </c>
      <c r="B23" s="124" t="s">
        <v>17</v>
      </c>
      <c r="C23" s="125">
        <v>793652.22</v>
      </c>
      <c r="D23" s="125">
        <v>731123.27</v>
      </c>
      <c r="E23" s="134">
        <v>34829.549999999996</v>
      </c>
      <c r="F23" s="331">
        <v>696293.72</v>
      </c>
      <c r="G23" s="335">
        <v>4.8897009104682844E-2</v>
      </c>
    </row>
    <row r="24" spans="1:7" ht="15.75">
      <c r="A24" s="123">
        <v>360200</v>
      </c>
      <c r="B24" s="124" t="s">
        <v>18</v>
      </c>
      <c r="C24" s="125">
        <v>7973059.5300000003</v>
      </c>
      <c r="D24" s="125">
        <v>7832429.9299999997</v>
      </c>
      <c r="E24" s="134">
        <v>465725.58</v>
      </c>
      <c r="F24" s="331">
        <v>7366704.3499999996</v>
      </c>
      <c r="G24" s="335">
        <v>0.51732451309981176</v>
      </c>
    </row>
    <row r="25" spans="1:7" ht="15.75">
      <c r="A25" s="123">
        <v>424701</v>
      </c>
      <c r="B25" s="124" t="s">
        <v>19</v>
      </c>
      <c r="C25" s="125">
        <v>3456542.71</v>
      </c>
      <c r="D25" s="125">
        <v>3403625.39</v>
      </c>
      <c r="E25" s="134">
        <v>168379.27</v>
      </c>
      <c r="F25" s="331">
        <v>3235246.12</v>
      </c>
      <c r="G25" s="335">
        <v>0.2271941487358666</v>
      </c>
    </row>
    <row r="26" spans="1:7" ht="15.75">
      <c r="A26" s="123">
        <v>360800</v>
      </c>
      <c r="B26" s="124" t="s">
        <v>193</v>
      </c>
      <c r="C26" s="125">
        <v>1620450.59</v>
      </c>
      <c r="D26" s="125">
        <v>1579636.46</v>
      </c>
      <c r="E26" s="134">
        <v>92529.87</v>
      </c>
      <c r="F26" s="331">
        <v>1487106.5899999999</v>
      </c>
      <c r="G26" s="335">
        <v>0.10443159600931606</v>
      </c>
    </row>
    <row r="27" spans="1:7" ht="15.75">
      <c r="A27" s="123">
        <v>460800</v>
      </c>
      <c r="B27" s="124" t="s">
        <v>21</v>
      </c>
      <c r="C27" s="125">
        <v>3796854.09</v>
      </c>
      <c r="D27" s="125">
        <v>3746078.22</v>
      </c>
      <c r="E27" s="134">
        <v>204759.69</v>
      </c>
      <c r="F27" s="331">
        <v>3541318.5300000003</v>
      </c>
      <c r="G27" s="335">
        <v>0.24868798817256613</v>
      </c>
    </row>
    <row r="28" spans="1:7" ht="15.75">
      <c r="A28" s="123" t="s">
        <v>144</v>
      </c>
      <c r="B28" s="124" t="s">
        <v>22</v>
      </c>
      <c r="C28" s="125">
        <v>11269731.49</v>
      </c>
      <c r="D28" s="125">
        <v>11031270.99</v>
      </c>
      <c r="E28" s="134">
        <v>434658.35</v>
      </c>
      <c r="F28" s="331">
        <v>10596612.640000001</v>
      </c>
      <c r="G28" s="335">
        <v>0.74414381439039445</v>
      </c>
    </row>
    <row r="29" spans="1:7" ht="15.75">
      <c r="A29" s="123" t="s">
        <v>145</v>
      </c>
      <c r="B29" s="124" t="s">
        <v>23</v>
      </c>
      <c r="C29" s="125">
        <v>11511903.619999999</v>
      </c>
      <c r="D29" s="125">
        <v>11412471.720000001</v>
      </c>
      <c r="E29" s="134">
        <v>387073.12</v>
      </c>
      <c r="F29" s="331">
        <v>11025398.600000001</v>
      </c>
      <c r="G29" s="335">
        <v>0.77425517456477633</v>
      </c>
    </row>
    <row r="30" spans="1:7" ht="15.75">
      <c r="A30" s="123" t="s">
        <v>146</v>
      </c>
      <c r="B30" s="124" t="s">
        <v>24</v>
      </c>
      <c r="C30" s="125">
        <v>4573175.6399999997</v>
      </c>
      <c r="D30" s="125">
        <v>4374311.13</v>
      </c>
      <c r="E30" s="134">
        <v>182946.28</v>
      </c>
      <c r="F30" s="331">
        <v>4191364.85</v>
      </c>
      <c r="G30" s="335">
        <v>0.29433728805064857</v>
      </c>
    </row>
    <row r="31" spans="1:7" ht="15.75">
      <c r="A31" s="123">
        <v>384400</v>
      </c>
      <c r="B31" s="124" t="s">
        <v>25</v>
      </c>
      <c r="C31" s="125">
        <v>453140.68</v>
      </c>
      <c r="D31" s="125">
        <v>448009.59</v>
      </c>
      <c r="E31" s="134">
        <v>26208.87</v>
      </c>
      <c r="F31" s="331">
        <v>421800.72000000003</v>
      </c>
      <c r="G31" s="335">
        <v>2.9620823876167917E-2</v>
      </c>
    </row>
    <row r="32" spans="1:7" ht="15.75">
      <c r="A32" s="123">
        <v>380200</v>
      </c>
      <c r="B32" s="124" t="s">
        <v>26</v>
      </c>
      <c r="C32" s="125">
        <v>5914762.7199999997</v>
      </c>
      <c r="D32" s="125">
        <v>5838926.7199999997</v>
      </c>
      <c r="E32" s="134">
        <v>311130.73</v>
      </c>
      <c r="F32" s="331">
        <v>5527795.9900000002</v>
      </c>
      <c r="G32" s="335">
        <v>0.38818774762446417</v>
      </c>
    </row>
    <row r="33" spans="1:7" ht="15.75">
      <c r="A33" s="123">
        <v>400200</v>
      </c>
      <c r="B33" s="124" t="s">
        <v>27</v>
      </c>
      <c r="C33" s="125">
        <v>15163245.77</v>
      </c>
      <c r="D33" s="125">
        <v>14992858.630000001</v>
      </c>
      <c r="E33" s="134">
        <v>973525.55</v>
      </c>
      <c r="F33" s="331">
        <v>14019333.08</v>
      </c>
      <c r="G33" s="335">
        <v>0.98450328871893511</v>
      </c>
    </row>
    <row r="34" spans="1:7" ht="15.75">
      <c r="A34" s="123">
        <v>964700</v>
      </c>
      <c r="B34" s="124" t="s">
        <v>28</v>
      </c>
      <c r="C34" s="125">
        <v>1989400.67</v>
      </c>
      <c r="D34" s="125">
        <v>1964428.26</v>
      </c>
      <c r="E34" s="134">
        <v>104509.52</v>
      </c>
      <c r="F34" s="331">
        <v>1859918.74</v>
      </c>
      <c r="G34" s="335">
        <v>0.1306122128514246</v>
      </c>
    </row>
    <row r="35" spans="1:7" ht="15.75">
      <c r="A35" s="123">
        <v>840601</v>
      </c>
      <c r="B35" s="124" t="s">
        <v>29</v>
      </c>
      <c r="C35" s="125">
        <v>3318551.09</v>
      </c>
      <c r="D35" s="125">
        <v>3284994.63</v>
      </c>
      <c r="E35" s="134">
        <v>156356.51</v>
      </c>
      <c r="F35" s="331">
        <v>3128638.12</v>
      </c>
      <c r="G35" s="335">
        <v>0.21970763521879502</v>
      </c>
    </row>
    <row r="36" spans="1:7" ht="15.75">
      <c r="A36" s="123">
        <v>967101</v>
      </c>
      <c r="B36" s="124" t="s">
        <v>30</v>
      </c>
      <c r="C36" s="125">
        <v>4523343.0199999996</v>
      </c>
      <c r="D36" s="125">
        <v>4251328.87</v>
      </c>
      <c r="E36" s="134">
        <v>233285.06999999998</v>
      </c>
      <c r="F36" s="331">
        <v>4018043.8000000003</v>
      </c>
      <c r="G36" s="335">
        <v>0.28216587142508548</v>
      </c>
    </row>
    <row r="37" spans="1:7" ht="15.75">
      <c r="A37" s="123" t="s">
        <v>147</v>
      </c>
      <c r="B37" s="124" t="s">
        <v>31</v>
      </c>
      <c r="C37" s="125">
        <v>7181180.0800000001</v>
      </c>
      <c r="D37" s="125">
        <v>7051881.4000000004</v>
      </c>
      <c r="E37" s="134">
        <v>265786.78000000003</v>
      </c>
      <c r="F37" s="331">
        <v>6786094.6200000001</v>
      </c>
      <c r="G37" s="335">
        <v>0.47655137607643405</v>
      </c>
    </row>
    <row r="38" spans="1:7" ht="15.75">
      <c r="A38" s="123">
        <v>420200</v>
      </c>
      <c r="B38" s="124" t="s">
        <v>32</v>
      </c>
      <c r="C38" s="125">
        <v>12518788.42</v>
      </c>
      <c r="D38" s="125">
        <v>12368873.17</v>
      </c>
      <c r="E38" s="134">
        <v>655584.89</v>
      </c>
      <c r="F38" s="331">
        <v>11713288.279999999</v>
      </c>
      <c r="G38" s="335">
        <v>0.82256201258419337</v>
      </c>
    </row>
    <row r="39" spans="1:7" ht="15.75">
      <c r="A39" s="123">
        <v>700800</v>
      </c>
      <c r="B39" s="124" t="s">
        <v>33</v>
      </c>
      <c r="C39" s="125">
        <v>1361032.97</v>
      </c>
      <c r="D39" s="125">
        <v>1355074.55</v>
      </c>
      <c r="E39" s="134">
        <v>78179.27</v>
      </c>
      <c r="F39" s="331">
        <v>1276895.28</v>
      </c>
      <c r="G39" s="335">
        <v>8.9669572392361299E-2</v>
      </c>
    </row>
    <row r="40" spans="1:7" ht="15.75">
      <c r="A40" s="123">
        <v>684901</v>
      </c>
      <c r="B40" s="124" t="s">
        <v>34</v>
      </c>
      <c r="C40" s="125">
        <v>995018.7</v>
      </c>
      <c r="D40" s="125">
        <v>982944.68</v>
      </c>
      <c r="E40" s="134">
        <v>62237.440000000002</v>
      </c>
      <c r="F40" s="331">
        <v>920707.24</v>
      </c>
      <c r="G40" s="335">
        <v>6.4656378484969551E-2</v>
      </c>
    </row>
    <row r="41" spans="1:7" ht="15.75">
      <c r="A41" s="123">
        <v>601000</v>
      </c>
      <c r="B41" s="124" t="s">
        <v>35</v>
      </c>
      <c r="C41" s="125">
        <v>2781074.1</v>
      </c>
      <c r="D41" s="125">
        <v>2754858.52</v>
      </c>
      <c r="E41" s="134">
        <v>150329.34</v>
      </c>
      <c r="F41" s="331">
        <v>2604529.1800000002</v>
      </c>
      <c r="G41" s="335">
        <v>0.18290224853366788</v>
      </c>
    </row>
    <row r="42" spans="1:7" ht="15.75">
      <c r="A42" s="123">
        <v>440200</v>
      </c>
      <c r="B42" s="124" t="s">
        <v>36</v>
      </c>
      <c r="C42" s="125">
        <v>8660241.8699999992</v>
      </c>
      <c r="D42" s="125">
        <v>8522811.8200000003</v>
      </c>
      <c r="E42" s="134">
        <v>453253.83</v>
      </c>
      <c r="F42" s="331">
        <v>8069557.9900000002</v>
      </c>
      <c r="G42" s="335">
        <v>0.56668219053849311</v>
      </c>
    </row>
    <row r="43" spans="1:7" ht="15.75">
      <c r="A43" s="123">
        <v>460200</v>
      </c>
      <c r="B43" s="124" t="s">
        <v>37</v>
      </c>
      <c r="C43" s="125">
        <v>14181900.26</v>
      </c>
      <c r="D43" s="125">
        <v>13932118.75</v>
      </c>
      <c r="E43" s="134">
        <v>705654.17</v>
      </c>
      <c r="F43" s="331">
        <v>13226464.58</v>
      </c>
      <c r="G43" s="335">
        <v>0.92882434583931772</v>
      </c>
    </row>
    <row r="44" spans="1:7" ht="15.75">
      <c r="A44" s="123">
        <v>885100</v>
      </c>
      <c r="B44" s="124" t="s">
        <v>38</v>
      </c>
      <c r="C44" s="125">
        <v>2297064.14</v>
      </c>
      <c r="D44" s="125">
        <v>2257639.09</v>
      </c>
      <c r="E44" s="134">
        <v>135590.53</v>
      </c>
      <c r="F44" s="331">
        <v>2122048.56</v>
      </c>
      <c r="G44" s="335">
        <v>0.14902019762421398</v>
      </c>
    </row>
    <row r="45" spans="1:7" ht="15.75">
      <c r="A45" s="123">
        <v>640801</v>
      </c>
      <c r="B45" s="124" t="s">
        <v>39</v>
      </c>
      <c r="C45" s="125">
        <v>1483308.9</v>
      </c>
      <c r="D45" s="125">
        <v>1473188.14</v>
      </c>
      <c r="E45" s="134">
        <v>73539.429999999993</v>
      </c>
      <c r="F45" s="331">
        <v>1399648.71</v>
      </c>
      <c r="G45" s="335">
        <v>9.82898936905931E-2</v>
      </c>
    </row>
    <row r="46" spans="1:7" ht="15.75">
      <c r="A46" s="123">
        <v>905100</v>
      </c>
      <c r="B46" s="124" t="s">
        <v>40</v>
      </c>
      <c r="C46" s="125">
        <v>5098417.3</v>
      </c>
      <c r="D46" s="125">
        <v>5117305.34</v>
      </c>
      <c r="E46" s="134">
        <v>237580.79</v>
      </c>
      <c r="F46" s="331">
        <v>4879724.55</v>
      </c>
      <c r="G46" s="335">
        <v>0.34267713307782582</v>
      </c>
    </row>
    <row r="47" spans="1:7" ht="15.75">
      <c r="A47" s="123">
        <v>705500</v>
      </c>
      <c r="B47" s="124" t="s">
        <v>41</v>
      </c>
      <c r="C47" s="125">
        <v>1582332.02</v>
      </c>
      <c r="D47" s="125">
        <v>1565014.88</v>
      </c>
      <c r="E47" s="134">
        <v>75213.070000000007</v>
      </c>
      <c r="F47" s="331">
        <v>1489801.8099999998</v>
      </c>
      <c r="G47" s="335">
        <v>0.10462086699237064</v>
      </c>
    </row>
    <row r="48" spans="1:7" ht="15.75">
      <c r="A48" s="123" t="s">
        <v>148</v>
      </c>
      <c r="B48" s="124" t="s">
        <v>42</v>
      </c>
      <c r="C48" s="125">
        <v>10959227.529999999</v>
      </c>
      <c r="D48" s="125">
        <v>10730382.01</v>
      </c>
      <c r="E48" s="134">
        <v>382326.25</v>
      </c>
      <c r="F48" s="331">
        <v>10348055.76</v>
      </c>
      <c r="G48" s="335">
        <v>0.72668898509164448</v>
      </c>
    </row>
    <row r="49" spans="1:7" ht="15.75">
      <c r="A49" s="123">
        <v>641000</v>
      </c>
      <c r="B49" s="124" t="s">
        <v>43</v>
      </c>
      <c r="C49" s="125">
        <v>5830382.3600000003</v>
      </c>
      <c r="D49" s="125">
        <v>5574099.0999999996</v>
      </c>
      <c r="E49" s="134">
        <v>265151.72000000003</v>
      </c>
      <c r="F49" s="331">
        <v>5308947.38</v>
      </c>
      <c r="G49" s="335">
        <v>0.37281917231156714</v>
      </c>
    </row>
    <row r="50" spans="1:7" ht="15.75">
      <c r="A50" s="123">
        <v>500200</v>
      </c>
      <c r="B50" s="124" t="s">
        <v>44</v>
      </c>
      <c r="C50" s="125">
        <v>11800258.77</v>
      </c>
      <c r="D50" s="125">
        <v>11679981.359999999</v>
      </c>
      <c r="E50" s="134">
        <v>624058.11</v>
      </c>
      <c r="F50" s="331">
        <v>11055923.25</v>
      </c>
      <c r="G50" s="335">
        <v>0.77639875858125607</v>
      </c>
    </row>
    <row r="51" spans="1:7" ht="15.75">
      <c r="A51" s="123">
        <v>406400</v>
      </c>
      <c r="B51" s="124" t="s">
        <v>45</v>
      </c>
      <c r="C51" s="125">
        <v>6215280.6799999997</v>
      </c>
      <c r="D51" s="125">
        <v>6160483.9500000002</v>
      </c>
      <c r="E51" s="134">
        <v>316070.43</v>
      </c>
      <c r="F51" s="331">
        <v>5844413.5200000005</v>
      </c>
      <c r="G51" s="335">
        <v>0.41042211482098612</v>
      </c>
    </row>
    <row r="52" spans="1:7" ht="15.75">
      <c r="A52" s="123">
        <v>740600</v>
      </c>
      <c r="B52" s="124" t="s">
        <v>46</v>
      </c>
      <c r="C52" s="125">
        <v>11294640.439999999</v>
      </c>
      <c r="D52" s="125">
        <v>10303087.189999999</v>
      </c>
      <c r="E52" s="134">
        <v>452579.07999999996</v>
      </c>
      <c r="F52" s="331">
        <v>9850508.1099999994</v>
      </c>
      <c r="G52" s="335">
        <v>0.69174885670435482</v>
      </c>
    </row>
    <row r="53" spans="1:7" ht="15.75">
      <c r="A53" s="123" t="s">
        <v>149</v>
      </c>
      <c r="B53" s="124" t="s">
        <v>47</v>
      </c>
      <c r="C53" s="125">
        <v>5861404.5499999998</v>
      </c>
      <c r="D53" s="125">
        <v>5799638.21</v>
      </c>
      <c r="E53" s="134">
        <v>283661.81999999995</v>
      </c>
      <c r="F53" s="331">
        <v>5515976.3899999997</v>
      </c>
      <c r="G53" s="335">
        <v>0.38735771990453338</v>
      </c>
    </row>
    <row r="54" spans="1:7" ht="15.75">
      <c r="A54" s="123">
        <v>440801</v>
      </c>
      <c r="B54" s="124" t="s">
        <v>48</v>
      </c>
      <c r="C54" s="125">
        <v>3186405.79</v>
      </c>
      <c r="D54" s="125">
        <v>3144904.17</v>
      </c>
      <c r="E54" s="134">
        <v>160630.03</v>
      </c>
      <c r="F54" s="331">
        <v>2984274.14</v>
      </c>
      <c r="G54" s="335">
        <v>0.20956971979360886</v>
      </c>
    </row>
    <row r="55" spans="1:7" ht="15.75">
      <c r="A55" s="123">
        <v>321000</v>
      </c>
      <c r="B55" s="124" t="s">
        <v>49</v>
      </c>
      <c r="C55" s="125">
        <v>3154004.22</v>
      </c>
      <c r="D55" s="125">
        <v>3131778.08</v>
      </c>
      <c r="E55" s="134">
        <v>169374.57</v>
      </c>
      <c r="F55" s="331">
        <v>2962403.5100000002</v>
      </c>
      <c r="G55" s="335">
        <v>0.20803386162985127</v>
      </c>
    </row>
    <row r="56" spans="1:7" ht="15.75">
      <c r="A56" s="123">
        <v>424700</v>
      </c>
      <c r="B56" s="124" t="s">
        <v>50</v>
      </c>
      <c r="C56" s="125">
        <v>1140658.55</v>
      </c>
      <c r="D56" s="125">
        <v>1120237.29</v>
      </c>
      <c r="E56" s="134">
        <v>62654.59</v>
      </c>
      <c r="F56" s="331">
        <v>1057582.7</v>
      </c>
      <c r="G56" s="335">
        <v>7.4268414931065382E-2</v>
      </c>
    </row>
    <row r="57" spans="1:7" ht="15.75">
      <c r="A57" s="123">
        <v>905700</v>
      </c>
      <c r="B57" s="124" t="s">
        <v>51</v>
      </c>
      <c r="C57" s="125">
        <v>1473215.31</v>
      </c>
      <c r="D57" s="125">
        <v>1522726.66</v>
      </c>
      <c r="E57" s="134">
        <v>68529.98</v>
      </c>
      <c r="F57" s="331">
        <v>1454196.68</v>
      </c>
      <c r="G57" s="335">
        <v>0.10212050785401246</v>
      </c>
    </row>
    <row r="58" spans="1:7" ht="15.75">
      <c r="A58" s="123">
        <v>560200</v>
      </c>
      <c r="B58" s="124" t="s">
        <v>52</v>
      </c>
      <c r="C58" s="125">
        <v>2068434.97</v>
      </c>
      <c r="D58" s="125">
        <v>2038792.95</v>
      </c>
      <c r="E58" s="134">
        <v>106104.44</v>
      </c>
      <c r="F58" s="331">
        <v>1932688.51</v>
      </c>
      <c r="G58" s="335">
        <v>0.13572244723101323</v>
      </c>
    </row>
    <row r="59" spans="1:7" ht="15.75">
      <c r="A59" s="123">
        <v>540200</v>
      </c>
      <c r="B59" s="124" t="s">
        <v>53</v>
      </c>
      <c r="C59" s="125">
        <v>13620506.449999999</v>
      </c>
      <c r="D59" s="125">
        <v>13398004.52</v>
      </c>
      <c r="E59" s="134">
        <v>735695.52</v>
      </c>
      <c r="F59" s="331">
        <v>12662309</v>
      </c>
      <c r="G59" s="335">
        <v>0.88920669636271821</v>
      </c>
    </row>
    <row r="60" spans="1:7" ht="15.75">
      <c r="A60" s="123">
        <v>901201</v>
      </c>
      <c r="B60" s="124" t="s">
        <v>54</v>
      </c>
      <c r="C60" s="125">
        <v>4313286.84</v>
      </c>
      <c r="D60" s="125">
        <v>4253498.49</v>
      </c>
      <c r="E60" s="134">
        <v>234041.97</v>
      </c>
      <c r="F60" s="331">
        <v>4019456.52</v>
      </c>
      <c r="G60" s="335">
        <v>0.28226507924603544</v>
      </c>
    </row>
    <row r="61" spans="1:7" ht="15.75">
      <c r="A61" s="123">
        <v>681000</v>
      </c>
      <c r="B61" s="124" t="s">
        <v>55</v>
      </c>
      <c r="C61" s="125">
        <v>2255659.29</v>
      </c>
      <c r="D61" s="125">
        <v>2208470.86</v>
      </c>
      <c r="E61" s="134">
        <v>138767.23000000001</v>
      </c>
      <c r="F61" s="331">
        <v>2069703.63</v>
      </c>
      <c r="G61" s="335">
        <v>0.14534429125700735</v>
      </c>
    </row>
    <row r="62" spans="1:7" ht="15.75">
      <c r="A62" s="123">
        <v>960200</v>
      </c>
      <c r="B62" s="124" t="s">
        <v>56</v>
      </c>
      <c r="C62" s="125">
        <v>3761993.12</v>
      </c>
      <c r="D62" s="125">
        <v>3707685.65</v>
      </c>
      <c r="E62" s="134">
        <v>203758.46</v>
      </c>
      <c r="F62" s="331">
        <v>3503927.19</v>
      </c>
      <c r="G62" s="335">
        <v>0.24606219299461118</v>
      </c>
    </row>
    <row r="63" spans="1:7" ht="15.75">
      <c r="A63" s="123">
        <v>326100</v>
      </c>
      <c r="B63" s="124" t="s">
        <v>57</v>
      </c>
      <c r="C63" s="125">
        <v>3274376.42</v>
      </c>
      <c r="D63" s="125">
        <v>3237599.79</v>
      </c>
      <c r="E63" s="134">
        <v>185640.95999999999</v>
      </c>
      <c r="F63" s="331">
        <v>3051958.83</v>
      </c>
      <c r="G63" s="335">
        <v>0.21432285601775525</v>
      </c>
    </row>
    <row r="64" spans="1:7" ht="15.75">
      <c r="A64" s="123">
        <v>600202</v>
      </c>
      <c r="B64" s="124" t="s">
        <v>58</v>
      </c>
      <c r="C64" s="125">
        <v>6322170.8799999999</v>
      </c>
      <c r="D64" s="125">
        <v>6258801.0599999996</v>
      </c>
      <c r="E64" s="134">
        <v>360641.50999999995</v>
      </c>
      <c r="F64" s="331">
        <v>5898159.5499999998</v>
      </c>
      <c r="G64" s="335">
        <v>0.41419641299827042</v>
      </c>
    </row>
    <row r="65" spans="1:7" ht="15.75">
      <c r="A65" s="123" t="s">
        <v>150</v>
      </c>
      <c r="B65" s="124" t="s">
        <v>59</v>
      </c>
      <c r="C65" s="125">
        <v>3642907.15</v>
      </c>
      <c r="D65" s="125">
        <v>3596421.66</v>
      </c>
      <c r="E65" s="134">
        <v>177884.99000000002</v>
      </c>
      <c r="F65" s="331">
        <v>3418536.67</v>
      </c>
      <c r="G65" s="335">
        <v>0.24006567038646012</v>
      </c>
    </row>
    <row r="66" spans="1:7" ht="15.75">
      <c r="A66" s="123">
        <v>566900</v>
      </c>
      <c r="B66" s="124" t="s">
        <v>60</v>
      </c>
      <c r="C66" s="125">
        <v>2631374.23</v>
      </c>
      <c r="D66" s="125">
        <v>2617847.7999999998</v>
      </c>
      <c r="E66" s="134">
        <v>143545.15</v>
      </c>
      <c r="F66" s="331">
        <v>2474302.65</v>
      </c>
      <c r="G66" s="335">
        <v>0.17375713112103161</v>
      </c>
    </row>
    <row r="67" spans="1:7" ht="15.75">
      <c r="A67" s="123">
        <v>620200</v>
      </c>
      <c r="B67" s="124" t="s">
        <v>61</v>
      </c>
      <c r="C67" s="125">
        <v>11759730.51</v>
      </c>
      <c r="D67" s="125">
        <v>11369026.710000001</v>
      </c>
      <c r="E67" s="134">
        <v>671586.32</v>
      </c>
      <c r="F67" s="331">
        <v>10697440.390000001</v>
      </c>
      <c r="G67" s="335">
        <v>0.75122441165580522</v>
      </c>
    </row>
    <row r="68" spans="1:7" ht="15.75">
      <c r="A68" s="123">
        <v>741001</v>
      </c>
      <c r="B68" s="124" t="s">
        <v>62</v>
      </c>
      <c r="C68" s="125">
        <v>4115854.63</v>
      </c>
      <c r="D68" s="125">
        <v>4055389.19</v>
      </c>
      <c r="E68" s="134">
        <v>201012.02</v>
      </c>
      <c r="F68" s="331">
        <v>3854377.17</v>
      </c>
      <c r="G68" s="335">
        <v>0.27067243342992048</v>
      </c>
    </row>
    <row r="69" spans="1:7" ht="15.75">
      <c r="A69" s="123" t="s">
        <v>151</v>
      </c>
      <c r="B69" s="124" t="s">
        <v>63</v>
      </c>
      <c r="C69" s="125">
        <v>24786652.18</v>
      </c>
      <c r="D69" s="125">
        <v>24369316.18</v>
      </c>
      <c r="E69" s="134">
        <v>975424.57</v>
      </c>
      <c r="F69" s="331">
        <v>23393891.609999999</v>
      </c>
      <c r="G69" s="335">
        <v>1.6428287347588506</v>
      </c>
    </row>
    <row r="70" spans="1:7" ht="15.75">
      <c r="A70" s="123">
        <v>741401</v>
      </c>
      <c r="B70" s="124" t="s">
        <v>64</v>
      </c>
      <c r="C70" s="125">
        <v>7193674.7800000003</v>
      </c>
      <c r="D70" s="125">
        <v>7093987.8899999997</v>
      </c>
      <c r="E70" s="134">
        <v>360448.34</v>
      </c>
      <c r="F70" s="331">
        <v>6733539.5499999998</v>
      </c>
      <c r="G70" s="335">
        <v>0.47286071269333296</v>
      </c>
    </row>
    <row r="71" spans="1:7" ht="15.75">
      <c r="A71" s="123">
        <v>421200</v>
      </c>
      <c r="B71" s="124" t="s">
        <v>65</v>
      </c>
      <c r="C71" s="125">
        <v>2021399.16</v>
      </c>
      <c r="D71" s="125">
        <v>2006614.88</v>
      </c>
      <c r="E71" s="134">
        <v>118534.11</v>
      </c>
      <c r="F71" s="331">
        <v>1888080.7699999998</v>
      </c>
      <c r="G71" s="335">
        <v>0.13258988261601237</v>
      </c>
    </row>
    <row r="72" spans="1:7" ht="15.75">
      <c r="A72" s="123">
        <v>660200</v>
      </c>
      <c r="B72" s="124" t="s">
        <v>66</v>
      </c>
      <c r="C72" s="125">
        <v>10064665.58</v>
      </c>
      <c r="D72" s="125">
        <v>9872356.6500000004</v>
      </c>
      <c r="E72" s="134">
        <v>619238.38</v>
      </c>
      <c r="F72" s="331">
        <v>9253118.2699999996</v>
      </c>
      <c r="G72" s="335">
        <v>0.64979734169496339</v>
      </c>
    </row>
    <row r="73" spans="1:7" ht="15.75">
      <c r="A73" s="123">
        <v>761201</v>
      </c>
      <c r="B73" s="124" t="s">
        <v>67</v>
      </c>
      <c r="C73" s="125">
        <v>5320615.9000000004</v>
      </c>
      <c r="D73" s="125">
        <v>5235644.0999999996</v>
      </c>
      <c r="E73" s="134">
        <v>318038.18</v>
      </c>
      <c r="F73" s="331">
        <v>4917605.92</v>
      </c>
      <c r="G73" s="335">
        <v>0.34533734045954373</v>
      </c>
    </row>
    <row r="74" spans="1:7" ht="15.75">
      <c r="A74" s="123">
        <v>701400</v>
      </c>
      <c r="B74" s="124" t="s">
        <v>68</v>
      </c>
      <c r="C74" s="125">
        <v>1353545.62</v>
      </c>
      <c r="D74" s="125">
        <v>1353319.39</v>
      </c>
      <c r="E74" s="134">
        <v>66605.039999999994</v>
      </c>
      <c r="F74" s="331">
        <v>1286714.3499999999</v>
      </c>
      <c r="G74" s="335">
        <v>9.0359113517605838E-2</v>
      </c>
    </row>
    <row r="75" spans="1:7" ht="15.75">
      <c r="A75" s="123">
        <v>680200</v>
      </c>
      <c r="B75" s="124" t="s">
        <v>69</v>
      </c>
      <c r="C75" s="125">
        <v>5555382.25</v>
      </c>
      <c r="D75" s="125">
        <v>5512085.1399999997</v>
      </c>
      <c r="E75" s="134">
        <v>307434.89</v>
      </c>
      <c r="F75" s="331">
        <v>5204650.25</v>
      </c>
      <c r="G75" s="335">
        <v>0.36549493891879392</v>
      </c>
    </row>
    <row r="76" spans="1:7" ht="15.75">
      <c r="A76" s="123">
        <v>700200</v>
      </c>
      <c r="B76" s="124" t="s">
        <v>70</v>
      </c>
      <c r="C76" s="125">
        <v>12892484.01</v>
      </c>
      <c r="D76" s="125">
        <v>12640276.439999999</v>
      </c>
      <c r="E76" s="134">
        <v>708991.22</v>
      </c>
      <c r="F76" s="331">
        <v>11931285.219999999</v>
      </c>
      <c r="G76" s="335">
        <v>0.83787077963723089</v>
      </c>
    </row>
    <row r="77" spans="1:7" ht="15.75">
      <c r="A77" s="123" t="s">
        <v>152</v>
      </c>
      <c r="B77" s="124" t="s">
        <v>71</v>
      </c>
      <c r="C77" s="125">
        <v>2886185.39</v>
      </c>
      <c r="D77" s="125">
        <v>2449817.2000000002</v>
      </c>
      <c r="E77" s="134">
        <v>125204.61</v>
      </c>
      <c r="F77" s="331">
        <v>2324612.5900000003</v>
      </c>
      <c r="G77" s="335">
        <v>0.1632451933906432</v>
      </c>
    </row>
    <row r="78" spans="1:7" ht="15.75">
      <c r="A78" s="123" t="s">
        <v>153</v>
      </c>
      <c r="B78" s="124" t="s">
        <v>72</v>
      </c>
      <c r="C78" s="125">
        <v>23885454.09</v>
      </c>
      <c r="D78" s="125">
        <v>23695262.300000001</v>
      </c>
      <c r="E78" s="134">
        <v>773970.92</v>
      </c>
      <c r="F78" s="331">
        <v>22921291.379999999</v>
      </c>
      <c r="G78" s="335">
        <v>1.6096405311524973</v>
      </c>
    </row>
    <row r="79" spans="1:7" ht="15.75">
      <c r="A79" s="123">
        <v>961000</v>
      </c>
      <c r="B79" s="124" t="s">
        <v>73</v>
      </c>
      <c r="C79" s="125">
        <v>1491823.57</v>
      </c>
      <c r="D79" s="125">
        <v>1478147.91</v>
      </c>
      <c r="E79" s="134">
        <v>78271.95</v>
      </c>
      <c r="F79" s="331">
        <v>1399875.96</v>
      </c>
      <c r="G79" s="335">
        <v>9.8305852250895845E-2</v>
      </c>
    </row>
    <row r="80" spans="1:7" ht="15.75">
      <c r="A80" s="123">
        <v>887600</v>
      </c>
      <c r="B80" s="124" t="s">
        <v>74</v>
      </c>
      <c r="C80" s="125">
        <v>942040.58</v>
      </c>
      <c r="D80" s="125">
        <v>907639.39</v>
      </c>
      <c r="E80" s="134">
        <v>68437.89</v>
      </c>
      <c r="F80" s="331">
        <v>839201.5</v>
      </c>
      <c r="G80" s="335">
        <v>5.8932663339493423E-2</v>
      </c>
    </row>
    <row r="81" spans="1:7" ht="15.75">
      <c r="A81" s="123">
        <v>967300</v>
      </c>
      <c r="B81" s="124" t="s">
        <v>75</v>
      </c>
      <c r="C81" s="125">
        <v>1110379.6200000001</v>
      </c>
      <c r="D81" s="125">
        <v>1093044.5900000001</v>
      </c>
      <c r="E81" s="134">
        <v>52397.79</v>
      </c>
      <c r="F81" s="331">
        <v>1040646.8</v>
      </c>
      <c r="G81" s="335">
        <v>7.3079096640939215E-2</v>
      </c>
    </row>
    <row r="82" spans="1:7" ht="15.75">
      <c r="A82" s="123">
        <v>327100</v>
      </c>
      <c r="B82" s="124" t="s">
        <v>76</v>
      </c>
      <c r="C82" s="125">
        <v>1772793.36</v>
      </c>
      <c r="D82" s="125">
        <v>1755011.01</v>
      </c>
      <c r="E82" s="134">
        <v>92537.739999999991</v>
      </c>
      <c r="F82" s="331">
        <v>1662473.27</v>
      </c>
      <c r="G82" s="335">
        <v>0.11674666636298522</v>
      </c>
    </row>
    <row r="83" spans="1:7" ht="15.75">
      <c r="A83" s="123">
        <v>647900</v>
      </c>
      <c r="B83" s="124" t="s">
        <v>77</v>
      </c>
      <c r="C83" s="125">
        <v>2231849.4300000002</v>
      </c>
      <c r="D83" s="125">
        <v>2207138.89</v>
      </c>
      <c r="E83" s="134">
        <v>96908.12</v>
      </c>
      <c r="F83" s="331">
        <v>2110230.77</v>
      </c>
      <c r="G83" s="335">
        <v>0.14819029701096814</v>
      </c>
    </row>
    <row r="84" spans="1:7" ht="15.75">
      <c r="A84" s="123">
        <v>740202</v>
      </c>
      <c r="B84" s="124" t="s">
        <v>78</v>
      </c>
      <c r="C84" s="125">
        <v>26246066.010000002</v>
      </c>
      <c r="D84" s="125">
        <v>25549673.350000001</v>
      </c>
      <c r="E84" s="134">
        <v>1372173.74</v>
      </c>
      <c r="F84" s="331">
        <v>24177499.610000003</v>
      </c>
      <c r="G84" s="335">
        <v>1.6978573619170885</v>
      </c>
    </row>
    <row r="85" spans="1:7" ht="15.75">
      <c r="A85" s="123" t="s">
        <v>154</v>
      </c>
      <c r="B85" s="124" t="s">
        <v>79</v>
      </c>
      <c r="C85" s="125">
        <v>16173960.539999999</v>
      </c>
      <c r="D85" s="125">
        <v>15493579.109999999</v>
      </c>
      <c r="E85" s="134">
        <v>756968.88</v>
      </c>
      <c r="F85" s="331">
        <v>14736610.229999999</v>
      </c>
      <c r="G85" s="335">
        <v>1.0348738526443584</v>
      </c>
    </row>
    <row r="86" spans="1:7" ht="15.75">
      <c r="A86" s="123">
        <v>546701</v>
      </c>
      <c r="B86" s="124" t="s">
        <v>80</v>
      </c>
      <c r="C86" s="125">
        <v>7814793.6600000001</v>
      </c>
      <c r="D86" s="125">
        <v>7677529.7300000004</v>
      </c>
      <c r="E86" s="134">
        <v>334007.81</v>
      </c>
      <c r="F86" s="331">
        <v>7343521.9200000009</v>
      </c>
      <c r="G86" s="335">
        <v>0.51569653419059713</v>
      </c>
    </row>
    <row r="87" spans="1:7" ht="15.75">
      <c r="A87" s="123">
        <v>427500</v>
      </c>
      <c r="B87" s="124" t="s">
        <v>81</v>
      </c>
      <c r="C87" s="125">
        <v>2462996.58</v>
      </c>
      <c r="D87" s="125">
        <v>2432574.9700000002</v>
      </c>
      <c r="E87" s="134">
        <v>124399.38</v>
      </c>
      <c r="F87" s="331">
        <v>2308175.5900000003</v>
      </c>
      <c r="G87" s="335">
        <v>0.16209091019726088</v>
      </c>
    </row>
    <row r="88" spans="1:7" ht="15.75">
      <c r="A88" s="123">
        <v>641401</v>
      </c>
      <c r="B88" s="124" t="s">
        <v>82</v>
      </c>
      <c r="C88" s="125">
        <v>1789354.05</v>
      </c>
      <c r="D88" s="125">
        <v>1771673.7</v>
      </c>
      <c r="E88" s="134">
        <v>72582.47</v>
      </c>
      <c r="F88" s="331">
        <v>1699091.23</v>
      </c>
      <c r="G88" s="335">
        <v>0.11931815117188872</v>
      </c>
    </row>
    <row r="89" spans="1:7" ht="15.75">
      <c r="A89" s="123">
        <v>321400</v>
      </c>
      <c r="B89" s="124" t="s">
        <v>83</v>
      </c>
      <c r="C89" s="125">
        <v>2937853.83</v>
      </c>
      <c r="D89" s="125">
        <v>2906764.97</v>
      </c>
      <c r="E89" s="134">
        <v>157972.91</v>
      </c>
      <c r="F89" s="331">
        <v>2748792.06</v>
      </c>
      <c r="G89" s="335">
        <v>0.19303306424291736</v>
      </c>
    </row>
    <row r="90" spans="1:7" ht="15.75">
      <c r="A90" s="123">
        <v>760202</v>
      </c>
      <c r="B90" s="124" t="s">
        <v>84</v>
      </c>
      <c r="C90" s="125">
        <v>5453779.3899999997</v>
      </c>
      <c r="D90" s="125">
        <v>5422567.7999999998</v>
      </c>
      <c r="E90" s="134">
        <v>256343.8</v>
      </c>
      <c r="F90" s="331">
        <v>5166224</v>
      </c>
      <c r="G90" s="335">
        <v>0.36279646750918709</v>
      </c>
    </row>
    <row r="91" spans="1:7" ht="15.75">
      <c r="A91" s="123">
        <v>641600</v>
      </c>
      <c r="B91" s="124" t="s">
        <v>85</v>
      </c>
      <c r="C91" s="125">
        <v>2583324.9700000002</v>
      </c>
      <c r="D91" s="125">
        <v>2543527.34</v>
      </c>
      <c r="E91" s="134">
        <v>138718.22</v>
      </c>
      <c r="F91" s="331">
        <v>2404809.1199999996</v>
      </c>
      <c r="G91" s="335">
        <v>0.16887696967260354</v>
      </c>
    </row>
    <row r="92" spans="1:7" ht="15.75">
      <c r="A92" s="123">
        <v>427300</v>
      </c>
      <c r="B92" s="124" t="s">
        <v>197</v>
      </c>
      <c r="C92" s="125">
        <v>5141412.45</v>
      </c>
      <c r="D92" s="125">
        <v>5060366.5999999996</v>
      </c>
      <c r="E92" s="134">
        <v>274496.8</v>
      </c>
      <c r="F92" s="331">
        <v>4785869.8</v>
      </c>
      <c r="G92" s="335">
        <v>0.33608621256045024</v>
      </c>
    </row>
    <row r="93" spans="1:7" ht="15.75">
      <c r="A93" s="123">
        <v>427700</v>
      </c>
      <c r="B93" s="124" t="s">
        <v>87</v>
      </c>
      <c r="C93" s="125">
        <v>1624035.82</v>
      </c>
      <c r="D93" s="125">
        <v>1596901.3</v>
      </c>
      <c r="E93" s="134">
        <v>86776.48</v>
      </c>
      <c r="F93" s="331">
        <v>1510124.82</v>
      </c>
      <c r="G93" s="335">
        <v>0.10604804402479394</v>
      </c>
    </row>
    <row r="94" spans="1:7" ht="15.75">
      <c r="A94" s="123">
        <v>780200</v>
      </c>
      <c r="B94" s="124" t="s">
        <v>88</v>
      </c>
      <c r="C94" s="125">
        <v>10401710.66</v>
      </c>
      <c r="D94" s="125">
        <v>10316198.939999999</v>
      </c>
      <c r="E94" s="134">
        <v>590976.59</v>
      </c>
      <c r="F94" s="331">
        <v>9725222.3499999996</v>
      </c>
      <c r="G94" s="335">
        <v>0.68295070332246433</v>
      </c>
    </row>
    <row r="95" spans="1:7" ht="15.75">
      <c r="A95" s="123">
        <v>766300</v>
      </c>
      <c r="B95" s="124" t="s">
        <v>89</v>
      </c>
      <c r="C95" s="125">
        <v>1769330.72</v>
      </c>
      <c r="D95" s="125">
        <v>1734258.2</v>
      </c>
      <c r="E95" s="134">
        <v>100045.43</v>
      </c>
      <c r="F95" s="331">
        <v>1634212.77</v>
      </c>
      <c r="G95" s="335">
        <v>0.11476208157338968</v>
      </c>
    </row>
    <row r="96" spans="1:7" ht="15.75">
      <c r="A96" s="123">
        <v>888301</v>
      </c>
      <c r="B96" s="124" t="s">
        <v>90</v>
      </c>
      <c r="C96" s="125">
        <v>2188746.2200000002</v>
      </c>
      <c r="D96" s="125">
        <v>2158301.58</v>
      </c>
      <c r="E96" s="134">
        <v>161564.11000000002</v>
      </c>
      <c r="F96" s="331">
        <v>1996737.47</v>
      </c>
      <c r="G96" s="335">
        <v>0.14022026545098148</v>
      </c>
    </row>
    <row r="97" spans="1:7" ht="15.75">
      <c r="A97" s="123" t="s">
        <v>155</v>
      </c>
      <c r="B97" s="124" t="s">
        <v>91</v>
      </c>
      <c r="C97" s="125">
        <v>4950051.09</v>
      </c>
      <c r="D97" s="125">
        <v>4774843.43</v>
      </c>
      <c r="E97" s="134">
        <v>200718.33</v>
      </c>
      <c r="F97" s="331">
        <v>4574125.0999999996</v>
      </c>
      <c r="G97" s="335">
        <v>0.32121650710946853</v>
      </c>
    </row>
    <row r="98" spans="1:7" ht="15.75">
      <c r="A98" s="123">
        <v>648500</v>
      </c>
      <c r="B98" s="124" t="s">
        <v>92</v>
      </c>
      <c r="C98" s="125">
        <v>767761.88</v>
      </c>
      <c r="D98" s="125">
        <v>762214.31</v>
      </c>
      <c r="E98" s="134">
        <v>37219.490000000005</v>
      </c>
      <c r="F98" s="331">
        <v>724994.82000000007</v>
      </c>
      <c r="G98" s="335">
        <v>5.091253489172342E-2</v>
      </c>
    </row>
    <row r="99" spans="1:7" ht="15.75">
      <c r="A99" s="123">
        <v>387500</v>
      </c>
      <c r="B99" s="124" t="s">
        <v>93</v>
      </c>
      <c r="C99" s="125">
        <v>801242.04</v>
      </c>
      <c r="D99" s="125">
        <v>778073.45</v>
      </c>
      <c r="E99" s="134">
        <v>34728.49</v>
      </c>
      <c r="F99" s="331">
        <v>743344.96</v>
      </c>
      <c r="G99" s="335">
        <v>5.2201167744325053E-2</v>
      </c>
    </row>
    <row r="100" spans="1:7" ht="15.75">
      <c r="A100" s="123">
        <v>407700</v>
      </c>
      <c r="B100" s="124" t="s">
        <v>94</v>
      </c>
      <c r="C100" s="125">
        <v>1831758.84</v>
      </c>
      <c r="D100" s="125">
        <v>1791984.48</v>
      </c>
      <c r="E100" s="134">
        <v>119941.21</v>
      </c>
      <c r="F100" s="331">
        <v>1672043.27</v>
      </c>
      <c r="G100" s="335">
        <v>0.11741871662523924</v>
      </c>
    </row>
    <row r="101" spans="1:7" ht="15.75">
      <c r="A101" s="123">
        <v>961600</v>
      </c>
      <c r="B101" s="124" t="s">
        <v>95</v>
      </c>
      <c r="C101" s="125">
        <v>2637190.94</v>
      </c>
      <c r="D101" s="125">
        <v>2595535.29</v>
      </c>
      <c r="E101" s="134">
        <v>137594.22</v>
      </c>
      <c r="F101" s="331">
        <v>2457941.0699999998</v>
      </c>
      <c r="G101" s="335">
        <v>0.17260814427360321</v>
      </c>
    </row>
    <row r="102" spans="1:7" ht="15.75">
      <c r="A102" s="123">
        <v>661400</v>
      </c>
      <c r="B102" s="124" t="s">
        <v>96</v>
      </c>
      <c r="C102" s="125">
        <v>4980175.25</v>
      </c>
      <c r="D102" s="125">
        <v>4898436.96</v>
      </c>
      <c r="E102" s="134">
        <v>318931.61</v>
      </c>
      <c r="F102" s="331">
        <v>4579505.3499999996</v>
      </c>
      <c r="G102" s="335">
        <v>0.32159433348600897</v>
      </c>
    </row>
    <row r="103" spans="1:7" ht="15.75">
      <c r="A103" s="123">
        <v>568700</v>
      </c>
      <c r="B103" s="124" t="s">
        <v>97</v>
      </c>
      <c r="C103" s="125">
        <v>2132778.5699999998</v>
      </c>
      <c r="D103" s="125">
        <v>1984246.85</v>
      </c>
      <c r="E103" s="134">
        <v>117097.33</v>
      </c>
      <c r="F103" s="331">
        <v>1867149.52</v>
      </c>
      <c r="G103" s="335">
        <v>0.13111999211948114</v>
      </c>
    </row>
    <row r="104" spans="1:7" ht="15.75">
      <c r="A104" s="123" t="s">
        <v>156</v>
      </c>
      <c r="B104" s="124" t="s">
        <v>98</v>
      </c>
      <c r="C104" s="125">
        <v>19085017.43</v>
      </c>
      <c r="D104" s="125">
        <v>18818765.859999999</v>
      </c>
      <c r="E104" s="134">
        <v>844573.47000000009</v>
      </c>
      <c r="F104" s="331">
        <v>17974192.390000001</v>
      </c>
      <c r="G104" s="335">
        <v>1.2622320490599155</v>
      </c>
    </row>
    <row r="105" spans="1:7" ht="15.75">
      <c r="A105" s="123">
        <v>840200</v>
      </c>
      <c r="B105" s="124" t="s">
        <v>99</v>
      </c>
      <c r="C105" s="125">
        <v>14423600.76</v>
      </c>
      <c r="D105" s="125">
        <v>14041360.9</v>
      </c>
      <c r="E105" s="134">
        <v>754061.31</v>
      </c>
      <c r="F105" s="331">
        <v>13287299.59</v>
      </c>
      <c r="G105" s="335">
        <v>0.93309646542392843</v>
      </c>
    </row>
    <row r="106" spans="1:7" ht="15.75">
      <c r="A106" s="123" t="s">
        <v>157</v>
      </c>
      <c r="B106" s="124" t="s">
        <v>100</v>
      </c>
      <c r="C106" s="125">
        <v>5071934.72</v>
      </c>
      <c r="D106" s="125">
        <v>4955132.1399999997</v>
      </c>
      <c r="E106" s="134">
        <v>197778.59</v>
      </c>
      <c r="F106" s="331">
        <v>4757353.55</v>
      </c>
      <c r="G106" s="335">
        <v>0.33408366780694965</v>
      </c>
    </row>
    <row r="107" spans="1:7" ht="15.75">
      <c r="A107" s="123" t="s">
        <v>158</v>
      </c>
      <c r="B107" s="124" t="s">
        <v>101</v>
      </c>
      <c r="C107" s="125">
        <v>1807640.37</v>
      </c>
      <c r="D107" s="125">
        <v>1773359.67</v>
      </c>
      <c r="E107" s="134">
        <v>71382.820000000007</v>
      </c>
      <c r="F107" s="331">
        <v>1701976.8499999999</v>
      </c>
      <c r="G107" s="335">
        <v>0.11952079293550057</v>
      </c>
    </row>
    <row r="108" spans="1:7" ht="15.75">
      <c r="A108" s="123" t="s">
        <v>159</v>
      </c>
      <c r="B108" s="124" t="s">
        <v>102</v>
      </c>
      <c r="C108" s="125">
        <v>14732456.199999999</v>
      </c>
      <c r="D108" s="125">
        <v>14439239.48</v>
      </c>
      <c r="E108" s="134">
        <v>654899.74</v>
      </c>
      <c r="F108" s="331">
        <v>13784339.74</v>
      </c>
      <c r="G108" s="335">
        <v>0.96800095478215931</v>
      </c>
    </row>
    <row r="109" spans="1:7" ht="15.75">
      <c r="A109" s="123">
        <v>328200</v>
      </c>
      <c r="B109" s="124" t="s">
        <v>103</v>
      </c>
      <c r="C109" s="125">
        <v>2279855.14</v>
      </c>
      <c r="D109" s="125">
        <v>2258449.37</v>
      </c>
      <c r="E109" s="134">
        <v>123562.84999999999</v>
      </c>
      <c r="F109" s="331">
        <v>2134886.52</v>
      </c>
      <c r="G109" s="335">
        <v>0.14992173935721359</v>
      </c>
    </row>
    <row r="110" spans="1:7" ht="15.75">
      <c r="A110" s="123">
        <v>621200</v>
      </c>
      <c r="B110" s="124" t="s">
        <v>104</v>
      </c>
      <c r="C110" s="125">
        <v>2264791.2799999998</v>
      </c>
      <c r="D110" s="125">
        <v>2241723.0499999998</v>
      </c>
      <c r="E110" s="134">
        <v>129104.62</v>
      </c>
      <c r="F110" s="331">
        <v>2112618.4299999997</v>
      </c>
      <c r="G110" s="335">
        <v>0.14835796968904266</v>
      </c>
    </row>
    <row r="111" spans="1:7" ht="15.75">
      <c r="A111" s="123">
        <v>941600</v>
      </c>
      <c r="B111" s="124" t="s">
        <v>105</v>
      </c>
      <c r="C111" s="125">
        <v>8025800.4000000004</v>
      </c>
      <c r="D111" s="125">
        <v>7907517.7000000002</v>
      </c>
      <c r="E111" s="134">
        <v>430144.75</v>
      </c>
      <c r="F111" s="331">
        <v>7477372.9500000002</v>
      </c>
      <c r="G111" s="335">
        <v>0.52509618098416744</v>
      </c>
    </row>
    <row r="112" spans="1:7" ht="15.75">
      <c r="A112" s="123" t="s">
        <v>160</v>
      </c>
      <c r="B112" s="124" t="s">
        <v>106</v>
      </c>
      <c r="C112" s="125">
        <v>10390131.699999999</v>
      </c>
      <c r="D112" s="125">
        <v>10110021.199999999</v>
      </c>
      <c r="E112" s="134">
        <v>421767.99</v>
      </c>
      <c r="F112" s="331">
        <v>9688253.209999999</v>
      </c>
      <c r="G112" s="335">
        <v>0.68035455700769887</v>
      </c>
    </row>
    <row r="113" spans="1:7" ht="15.75">
      <c r="A113" s="123">
        <v>941800</v>
      </c>
      <c r="B113" s="124" t="s">
        <v>107</v>
      </c>
      <c r="C113" s="125">
        <v>1788549.07</v>
      </c>
      <c r="D113" s="125">
        <v>1766213.06</v>
      </c>
      <c r="E113" s="134">
        <v>105022.89</v>
      </c>
      <c r="F113" s="331">
        <v>1661190.1700000002</v>
      </c>
      <c r="G113" s="335">
        <v>0.11665656106606799</v>
      </c>
    </row>
    <row r="114" spans="1:7" ht="15.75">
      <c r="A114" s="123">
        <v>880200</v>
      </c>
      <c r="B114" s="124" t="s">
        <v>108</v>
      </c>
      <c r="C114" s="125">
        <v>17274708.57</v>
      </c>
      <c r="D114" s="125">
        <v>17026448.899999999</v>
      </c>
      <c r="E114" s="134">
        <v>1079103.5900000001</v>
      </c>
      <c r="F114" s="331">
        <v>15947345.309999999</v>
      </c>
      <c r="G114" s="335">
        <v>1.1198973456468788</v>
      </c>
    </row>
    <row r="115" spans="1:7" ht="15.75">
      <c r="A115" s="123">
        <v>468900</v>
      </c>
      <c r="B115" s="124" t="s">
        <v>109</v>
      </c>
      <c r="C115" s="125">
        <v>1907713.32</v>
      </c>
      <c r="D115" s="125">
        <v>1902486.16</v>
      </c>
      <c r="E115" s="134">
        <v>101181.19</v>
      </c>
      <c r="F115" s="331">
        <v>1801304.97</v>
      </c>
      <c r="G115" s="335">
        <v>0.12649607915234459</v>
      </c>
    </row>
    <row r="116" spans="1:7" ht="15.75">
      <c r="A116" s="123">
        <v>900200</v>
      </c>
      <c r="B116" s="124" t="s">
        <v>110</v>
      </c>
      <c r="C116" s="125">
        <v>18280244.239999998</v>
      </c>
      <c r="D116" s="125">
        <v>17981201.440000001</v>
      </c>
      <c r="E116" s="134">
        <v>1004810.6799999999</v>
      </c>
      <c r="F116" s="331">
        <v>16976390.760000002</v>
      </c>
      <c r="G116" s="335">
        <v>1.1921617411060002</v>
      </c>
    </row>
    <row r="117" spans="1:7" ht="15.75">
      <c r="A117" s="123">
        <v>649300</v>
      </c>
      <c r="B117" s="124" t="s">
        <v>111</v>
      </c>
      <c r="C117" s="125">
        <v>1215421.01</v>
      </c>
      <c r="D117" s="125">
        <v>1174953.6599999999</v>
      </c>
      <c r="E117" s="134">
        <v>70302.12000000001</v>
      </c>
      <c r="F117" s="331">
        <v>1104651.5399999998</v>
      </c>
      <c r="G117" s="335">
        <v>7.7573809525212895E-2</v>
      </c>
    </row>
    <row r="118" spans="1:7" ht="15.75">
      <c r="A118" s="123">
        <v>940200</v>
      </c>
      <c r="B118" s="124" t="s">
        <v>112</v>
      </c>
      <c r="C118" s="125">
        <v>4641174.3899999997</v>
      </c>
      <c r="D118" s="125">
        <v>4591351.76</v>
      </c>
      <c r="E118" s="134">
        <v>262358.61</v>
      </c>
      <c r="F118" s="331">
        <v>4328993.1499999994</v>
      </c>
      <c r="G118" s="335">
        <v>0.30400219245070831</v>
      </c>
    </row>
    <row r="119" spans="1:7" ht="15.75">
      <c r="A119" s="123">
        <v>701800</v>
      </c>
      <c r="B119" s="124" t="s">
        <v>113</v>
      </c>
      <c r="C119" s="125">
        <v>1394397.18</v>
      </c>
      <c r="D119" s="125">
        <v>1382870.89</v>
      </c>
      <c r="E119" s="134">
        <v>74646.27</v>
      </c>
      <c r="F119" s="331">
        <v>1308224.6199999999</v>
      </c>
      <c r="G119" s="335">
        <v>9.1869665512867543E-2</v>
      </c>
    </row>
    <row r="120" spans="1:7" ht="15.75">
      <c r="A120" s="123">
        <v>769101</v>
      </c>
      <c r="B120" s="124" t="s">
        <v>114</v>
      </c>
      <c r="C120" s="125">
        <v>624179.36</v>
      </c>
      <c r="D120" s="125">
        <v>612629.48</v>
      </c>
      <c r="E120" s="134">
        <v>31748.89</v>
      </c>
      <c r="F120" s="331">
        <v>580880.59</v>
      </c>
      <c r="G120" s="335">
        <v>4.0792158082315517E-2</v>
      </c>
    </row>
    <row r="121" spans="1:7" ht="15.75">
      <c r="A121" s="123">
        <v>429300</v>
      </c>
      <c r="B121" s="124" t="s">
        <v>115</v>
      </c>
      <c r="C121" s="125">
        <v>2014623.61</v>
      </c>
      <c r="D121" s="125">
        <v>1988687.71</v>
      </c>
      <c r="E121" s="134">
        <v>111079.09999999999</v>
      </c>
      <c r="F121" s="331">
        <v>1877608.6099999999</v>
      </c>
      <c r="G121" s="335">
        <v>0.13185447844941198</v>
      </c>
    </row>
    <row r="122" spans="1:7" ht="15.75">
      <c r="A122" s="123">
        <v>409500</v>
      </c>
      <c r="B122" s="124" t="s">
        <v>116</v>
      </c>
      <c r="C122" s="125">
        <v>4848241.5199999996</v>
      </c>
      <c r="D122" s="125">
        <v>4792885</v>
      </c>
      <c r="E122" s="134">
        <v>263137.33999999997</v>
      </c>
      <c r="F122" s="331">
        <v>4529747.66</v>
      </c>
      <c r="G122" s="335">
        <v>0.31810011524006826</v>
      </c>
    </row>
    <row r="123" spans="1:7" ht="15.75">
      <c r="A123" s="123">
        <v>980200</v>
      </c>
      <c r="B123" s="124" t="s">
        <v>117</v>
      </c>
      <c r="C123" s="125">
        <v>7119205.1600000001</v>
      </c>
      <c r="D123" s="125">
        <v>7026190.3600000003</v>
      </c>
      <c r="E123" s="134">
        <v>374287.44</v>
      </c>
      <c r="F123" s="331">
        <v>6651902.9199999999</v>
      </c>
      <c r="G123" s="335">
        <v>0.46712780583847052</v>
      </c>
    </row>
    <row r="124" spans="1:7" ht="15.75">
      <c r="A124" s="123">
        <v>561800</v>
      </c>
      <c r="B124" s="124" t="s">
        <v>118</v>
      </c>
      <c r="C124" s="125">
        <v>1937672.44</v>
      </c>
      <c r="D124" s="125">
        <v>1908391.47</v>
      </c>
      <c r="E124" s="134">
        <v>107949.44</v>
      </c>
      <c r="F124" s="331">
        <v>1800442.03</v>
      </c>
      <c r="G124" s="335">
        <v>0.12643547946025374</v>
      </c>
    </row>
    <row r="125" spans="1:7" ht="15.75">
      <c r="A125" s="123">
        <v>381600</v>
      </c>
      <c r="B125" s="124" t="s">
        <v>119</v>
      </c>
      <c r="C125" s="125">
        <v>2026853.88</v>
      </c>
      <c r="D125" s="125">
        <v>2004905.48</v>
      </c>
      <c r="E125" s="134">
        <v>102144.52</v>
      </c>
      <c r="F125" s="331">
        <v>1902760.96</v>
      </c>
      <c r="G125" s="335">
        <v>0.13362079437561933</v>
      </c>
    </row>
    <row r="126" spans="1:7" ht="15.75">
      <c r="A126" s="123">
        <v>781800</v>
      </c>
      <c r="B126" s="124" t="s">
        <v>120</v>
      </c>
      <c r="C126" s="125">
        <v>2356431.1</v>
      </c>
      <c r="D126" s="125">
        <v>2311591.81</v>
      </c>
      <c r="E126" s="134">
        <v>141887.51</v>
      </c>
      <c r="F126" s="331">
        <v>2169704.2999999998</v>
      </c>
      <c r="G126" s="335">
        <v>0.15236680708763178</v>
      </c>
    </row>
    <row r="127" spans="1:7" ht="15.75">
      <c r="A127" s="126">
        <v>681801</v>
      </c>
      <c r="B127" s="127" t="s">
        <v>121</v>
      </c>
      <c r="C127" s="128">
        <v>1074652.49</v>
      </c>
      <c r="D127" s="128">
        <v>978038.55</v>
      </c>
      <c r="E127" s="135">
        <v>72511</v>
      </c>
      <c r="F127" s="332">
        <v>905527.55</v>
      </c>
      <c r="G127" s="336">
        <v>6.3590389493806077E-2</v>
      </c>
    </row>
    <row r="128" spans="1:7" ht="15.75">
      <c r="A128" s="589" t="s">
        <v>124</v>
      </c>
      <c r="B128" s="590"/>
      <c r="C128" s="95">
        <v>1535406479.0600002</v>
      </c>
      <c r="D128" s="95">
        <v>1494348702.7900012</v>
      </c>
      <c r="E128" s="95">
        <v>70348068.090000004</v>
      </c>
      <c r="F128" s="333">
        <v>1424000634.6999991</v>
      </c>
      <c r="G128" s="199">
        <v>100.00000000000003</v>
      </c>
    </row>
    <row r="129" spans="1:7" ht="31.5" customHeight="1">
      <c r="A129" s="600"/>
      <c r="B129" s="601"/>
      <c r="C129" s="601"/>
      <c r="D129" s="136"/>
      <c r="E129" s="117"/>
    </row>
    <row r="130" spans="1:7" ht="15.75">
      <c r="C130" s="130"/>
      <c r="D130" s="130"/>
      <c r="E130" s="130"/>
    </row>
    <row r="131" spans="1:7" ht="42.75" customHeight="1">
      <c r="A131" s="591" t="s">
        <v>164</v>
      </c>
      <c r="B131" s="592"/>
      <c r="C131" s="592"/>
      <c r="D131" s="592"/>
      <c r="E131" s="592"/>
      <c r="F131" s="592"/>
      <c r="G131" s="592"/>
    </row>
    <row r="132" spans="1:7">
      <c r="C132" s="116"/>
      <c r="D132" s="116"/>
      <c r="E132" s="116"/>
    </row>
    <row r="133" spans="1:7" ht="15.75">
      <c r="C133" s="210"/>
      <c r="D133" s="210"/>
      <c r="E133" s="211"/>
      <c r="F133" s="229"/>
    </row>
    <row r="134" spans="1:7">
      <c r="C134" s="116"/>
      <c r="D134" s="116"/>
      <c r="E134" s="116"/>
      <c r="F134" s="230"/>
    </row>
    <row r="135" spans="1:7">
      <c r="C135" s="116"/>
      <c r="D135" s="116"/>
      <c r="E135" s="116"/>
      <c r="F135" s="116"/>
    </row>
  </sheetData>
  <sheetProtection formatCells="0" formatColumns="0" formatRows="0" insertColumns="0" insertRows="0" insertHyperlinks="0" deleteColumns="0" deleteRows="0"/>
  <sortState ref="A18:L127">
    <sortCondition ref="B18:B127"/>
  </sortState>
  <mergeCells count="6">
    <mergeCell ref="A2:C2"/>
    <mergeCell ref="A128:B128"/>
    <mergeCell ref="A131:G131"/>
    <mergeCell ref="A4:G4"/>
    <mergeCell ref="C7:F7"/>
    <mergeCell ref="A129:C129"/>
  </mergeCells>
  <pageMargins left="0.7" right="0.7" top="0.75" bottom="0.75" header="0.3" footer="0.3"/>
  <pageSetup paperSize="9" scale="70" orientation="portrait"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0"/>
  <sheetViews>
    <sheetView zoomScaleNormal="100" workbookViewId="0">
      <selection activeCell="D1" sqref="D1"/>
    </sheetView>
  </sheetViews>
  <sheetFormatPr defaultRowHeight="15"/>
  <cols>
    <col min="1" max="1" width="8.28515625" style="1" customWidth="1"/>
    <col min="2" max="2" width="22.42578125" style="1" customWidth="1"/>
    <col min="3" max="6" width="16.7109375" style="21" customWidth="1"/>
    <col min="7" max="7" width="6.140625" customWidth="1"/>
    <col min="8" max="11" width="8.7109375" customWidth="1"/>
  </cols>
  <sheetData>
    <row r="2" spans="1:12" ht="46.5" customHeight="1">
      <c r="A2" s="603" t="s">
        <v>244</v>
      </c>
      <c r="B2" s="586"/>
      <c r="C2" s="586"/>
      <c r="D2" s="586"/>
      <c r="E2" s="586"/>
      <c r="F2" s="586"/>
      <c r="G2" s="492"/>
    </row>
    <row r="3" spans="1:12" ht="15" customHeight="1">
      <c r="B3" s="13"/>
      <c r="C3" s="55"/>
      <c r="D3"/>
      <c r="E3"/>
      <c r="F3" s="55"/>
      <c r="G3" s="144"/>
      <c r="H3" s="144"/>
    </row>
    <row r="4" spans="1:12" ht="43.5">
      <c r="A4" s="96"/>
      <c r="B4" s="97" t="s">
        <v>1</v>
      </c>
      <c r="C4" s="97" t="s">
        <v>198</v>
      </c>
      <c r="D4" s="97" t="s">
        <v>161</v>
      </c>
      <c r="E4" s="97" t="s">
        <v>162</v>
      </c>
      <c r="F4" s="97" t="s">
        <v>163</v>
      </c>
      <c r="G4" s="113"/>
      <c r="H4" s="24"/>
    </row>
    <row r="5" spans="1:12" ht="15.75">
      <c r="A5" s="98"/>
      <c r="B5" s="99" t="s">
        <v>123</v>
      </c>
      <c r="C5" s="100">
        <v>2144763</v>
      </c>
      <c r="D5" s="100">
        <v>148884</v>
      </c>
      <c r="E5" s="100">
        <v>222427</v>
      </c>
      <c r="F5" s="100">
        <v>457789</v>
      </c>
      <c r="G5" s="109"/>
      <c r="H5" s="112"/>
      <c r="I5" s="64"/>
      <c r="J5" s="64"/>
      <c r="K5" s="63"/>
    </row>
    <row r="6" spans="1:12" ht="15.75">
      <c r="A6" s="337">
        <v>1</v>
      </c>
      <c r="B6" s="93" t="s">
        <v>2</v>
      </c>
      <c r="C6" s="186">
        <v>95467</v>
      </c>
      <c r="D6" s="186">
        <v>6312</v>
      </c>
      <c r="E6" s="186">
        <v>9487</v>
      </c>
      <c r="F6" s="187">
        <v>21591</v>
      </c>
      <c r="G6" s="111"/>
      <c r="H6" s="112"/>
      <c r="I6" s="64"/>
      <c r="J6" s="64"/>
      <c r="K6" s="63"/>
      <c r="L6" s="64"/>
    </row>
    <row r="7" spans="1:12" ht="15.75">
      <c r="A7" s="338">
        <v>2</v>
      </c>
      <c r="B7" s="5" t="s">
        <v>3</v>
      </c>
      <c r="C7" s="20">
        <v>24146</v>
      </c>
      <c r="D7" s="20">
        <v>1554</v>
      </c>
      <c r="E7" s="20">
        <v>2755</v>
      </c>
      <c r="F7" s="57">
        <v>5093</v>
      </c>
      <c r="G7" s="111"/>
      <c r="H7" s="112"/>
      <c r="I7" s="64"/>
      <c r="J7" s="64"/>
      <c r="K7" s="63"/>
    </row>
    <row r="8" spans="1:12" ht="15.75">
      <c r="A8" s="338">
        <v>3</v>
      </c>
      <c r="B8" s="5" t="s">
        <v>4</v>
      </c>
      <c r="C8" s="20">
        <v>61623</v>
      </c>
      <c r="D8" s="20">
        <v>5002</v>
      </c>
      <c r="E8" s="20">
        <v>6995</v>
      </c>
      <c r="F8" s="57">
        <v>12415</v>
      </c>
      <c r="G8" s="111"/>
      <c r="H8" s="112"/>
      <c r="I8" s="64"/>
      <c r="J8" s="64"/>
      <c r="K8" s="63"/>
      <c r="L8" s="64"/>
    </row>
    <row r="9" spans="1:12" ht="15.75">
      <c r="A9" s="338">
        <v>4</v>
      </c>
      <c r="B9" s="5" t="s">
        <v>5</v>
      </c>
      <c r="C9" s="20">
        <v>57371</v>
      </c>
      <c r="D9" s="20">
        <v>3778</v>
      </c>
      <c r="E9" s="20">
        <v>5925</v>
      </c>
      <c r="F9" s="57">
        <v>12592</v>
      </c>
      <c r="G9" s="111"/>
      <c r="H9" s="112"/>
      <c r="I9" s="64"/>
      <c r="J9" s="64"/>
      <c r="K9" s="63"/>
      <c r="L9" s="64"/>
    </row>
    <row r="10" spans="1:12" ht="15.75">
      <c r="A10" s="338">
        <v>5</v>
      </c>
      <c r="B10" s="5" t="s">
        <v>6</v>
      </c>
      <c r="C10" s="20">
        <v>78144</v>
      </c>
      <c r="D10" s="20">
        <v>5673</v>
      </c>
      <c r="E10" s="20">
        <v>8911</v>
      </c>
      <c r="F10" s="57">
        <v>17286</v>
      </c>
      <c r="G10" s="111"/>
      <c r="H10" s="112"/>
      <c r="I10" s="64"/>
      <c r="J10" s="64"/>
      <c r="K10" s="63"/>
      <c r="L10" s="64"/>
    </row>
    <row r="11" spans="1:12" ht="15.75">
      <c r="A11" s="338">
        <v>6</v>
      </c>
      <c r="B11" s="5" t="s">
        <v>7</v>
      </c>
      <c r="C11" s="20">
        <v>31216</v>
      </c>
      <c r="D11" s="20">
        <v>1886</v>
      </c>
      <c r="E11" s="20">
        <v>3288</v>
      </c>
      <c r="F11" s="57">
        <v>6923</v>
      </c>
      <c r="G11" s="111"/>
      <c r="H11" s="112"/>
      <c r="I11" s="64"/>
      <c r="J11" s="64"/>
      <c r="K11" s="63"/>
      <c r="L11" s="64"/>
    </row>
    <row r="12" spans="1:12" ht="15.75">
      <c r="A12" s="338">
        <v>7</v>
      </c>
      <c r="B12" s="5" t="s">
        <v>8</v>
      </c>
      <c r="C12" s="20">
        <v>698529</v>
      </c>
      <c r="D12" s="20">
        <v>50564</v>
      </c>
      <c r="E12" s="20">
        <v>66005</v>
      </c>
      <c r="F12" s="57">
        <v>154659</v>
      </c>
      <c r="G12" s="111"/>
      <c r="H12" s="112"/>
      <c r="I12" s="64"/>
      <c r="J12" s="64"/>
      <c r="K12" s="63"/>
      <c r="L12" s="64"/>
    </row>
    <row r="13" spans="1:12" ht="15.75">
      <c r="A13" s="338">
        <v>8</v>
      </c>
      <c r="B13" s="5" t="s">
        <v>9</v>
      </c>
      <c r="C13" s="20">
        <v>25093</v>
      </c>
      <c r="D13" s="20">
        <v>1909</v>
      </c>
      <c r="E13" s="20">
        <v>2665</v>
      </c>
      <c r="F13" s="57">
        <v>5505</v>
      </c>
      <c r="G13" s="111"/>
      <c r="H13" s="112"/>
      <c r="I13" s="64"/>
      <c r="J13" s="64"/>
      <c r="K13" s="63"/>
      <c r="L13" s="64"/>
    </row>
    <row r="14" spans="1:12" ht="15.75">
      <c r="A14" s="339">
        <v>9</v>
      </c>
      <c r="B14" s="6" t="s">
        <v>10</v>
      </c>
      <c r="C14" s="188">
        <v>39861</v>
      </c>
      <c r="D14" s="188">
        <v>2611</v>
      </c>
      <c r="E14" s="188">
        <v>4139</v>
      </c>
      <c r="F14" s="189">
        <v>9062</v>
      </c>
      <c r="G14" s="111"/>
      <c r="H14" s="112"/>
      <c r="I14" s="64"/>
      <c r="J14" s="64"/>
      <c r="K14" s="63"/>
      <c r="L14" s="64"/>
    </row>
    <row r="15" spans="1:12" ht="15.75">
      <c r="A15" s="602" t="s">
        <v>11</v>
      </c>
      <c r="B15" s="602"/>
      <c r="C15" s="101">
        <v>1111450</v>
      </c>
      <c r="D15" s="101">
        <v>79289</v>
      </c>
      <c r="E15" s="101">
        <v>110170</v>
      </c>
      <c r="F15" s="101">
        <v>245126</v>
      </c>
      <c r="G15" s="110"/>
      <c r="H15" s="110"/>
      <c r="I15" s="56"/>
      <c r="J15" s="55"/>
    </row>
    <row r="16" spans="1:12" ht="15.75">
      <c r="A16" s="337">
        <v>10</v>
      </c>
      <c r="B16" s="93" t="s">
        <v>12</v>
      </c>
      <c r="C16" s="186">
        <v>3879</v>
      </c>
      <c r="D16" s="186">
        <v>191</v>
      </c>
      <c r="E16" s="186">
        <v>397</v>
      </c>
      <c r="F16" s="187">
        <v>907</v>
      </c>
      <c r="G16" s="111"/>
      <c r="H16" s="112"/>
      <c r="I16" s="64"/>
      <c r="J16" s="64"/>
      <c r="K16" s="63"/>
    </row>
    <row r="17" spans="1:11" ht="15.75">
      <c r="A17" s="338">
        <v>11</v>
      </c>
      <c r="B17" s="5" t="s">
        <v>13</v>
      </c>
      <c r="C17" s="20">
        <v>9002</v>
      </c>
      <c r="D17" s="20">
        <v>561</v>
      </c>
      <c r="E17" s="20">
        <v>907</v>
      </c>
      <c r="F17" s="57">
        <v>1933</v>
      </c>
      <c r="G17" s="111"/>
      <c r="H17" s="112"/>
      <c r="I17" s="64"/>
      <c r="J17" s="64"/>
      <c r="K17" s="63"/>
    </row>
    <row r="18" spans="1:11" ht="15.75">
      <c r="A18" s="338">
        <v>12</v>
      </c>
      <c r="B18" s="5" t="s">
        <v>14</v>
      </c>
      <c r="C18" s="20">
        <v>9396</v>
      </c>
      <c r="D18" s="20">
        <v>568</v>
      </c>
      <c r="E18" s="20">
        <v>1083</v>
      </c>
      <c r="F18" s="57">
        <v>2214</v>
      </c>
      <c r="G18" s="111"/>
      <c r="H18" s="112"/>
      <c r="I18" s="64"/>
      <c r="J18" s="64"/>
      <c r="K18" s="63"/>
    </row>
    <row r="19" spans="1:11" ht="15.75">
      <c r="A19" s="338">
        <v>13</v>
      </c>
      <c r="B19" s="5" t="s">
        <v>15</v>
      </c>
      <c r="C19" s="20">
        <v>2941</v>
      </c>
      <c r="D19" s="20">
        <v>135</v>
      </c>
      <c r="E19" s="20">
        <v>254</v>
      </c>
      <c r="F19" s="57">
        <v>614</v>
      </c>
      <c r="G19" s="111"/>
      <c r="H19" s="112"/>
      <c r="I19" s="64"/>
      <c r="J19" s="64"/>
      <c r="K19" s="63"/>
    </row>
    <row r="20" spans="1:11" ht="15.75">
      <c r="A20" s="338">
        <v>14</v>
      </c>
      <c r="B20" s="5" t="s">
        <v>16</v>
      </c>
      <c r="C20" s="20">
        <v>5359</v>
      </c>
      <c r="D20" s="20">
        <v>311</v>
      </c>
      <c r="E20" s="20">
        <v>545</v>
      </c>
      <c r="F20" s="57">
        <v>1196</v>
      </c>
      <c r="G20" s="111"/>
      <c r="H20" s="112"/>
      <c r="I20" s="64"/>
      <c r="J20" s="64"/>
      <c r="K20" s="63"/>
    </row>
    <row r="21" spans="1:11" ht="15.75">
      <c r="A21" s="338">
        <v>15</v>
      </c>
      <c r="B21" s="5" t="s">
        <v>17</v>
      </c>
      <c r="C21" s="20">
        <v>1513</v>
      </c>
      <c r="D21" s="20">
        <v>88</v>
      </c>
      <c r="E21" s="20">
        <v>147</v>
      </c>
      <c r="F21" s="57">
        <v>330</v>
      </c>
      <c r="G21" s="111"/>
      <c r="H21" s="112"/>
      <c r="I21" s="64"/>
      <c r="J21" s="64"/>
      <c r="K21" s="63"/>
    </row>
    <row r="22" spans="1:11" ht="15.75">
      <c r="A22" s="338">
        <v>16</v>
      </c>
      <c r="B22" s="5" t="s">
        <v>18</v>
      </c>
      <c r="C22" s="20">
        <v>17332</v>
      </c>
      <c r="D22" s="20">
        <v>1005</v>
      </c>
      <c r="E22" s="20">
        <v>1789</v>
      </c>
      <c r="F22" s="57">
        <v>3722</v>
      </c>
      <c r="G22" s="111"/>
      <c r="H22" s="112"/>
      <c r="I22" s="64"/>
      <c r="J22" s="64"/>
      <c r="K22" s="63"/>
    </row>
    <row r="23" spans="1:11" ht="15.75">
      <c r="A23" s="338">
        <v>17</v>
      </c>
      <c r="B23" s="5" t="s">
        <v>19</v>
      </c>
      <c r="C23" s="20">
        <v>5944</v>
      </c>
      <c r="D23" s="20">
        <v>380</v>
      </c>
      <c r="E23" s="20">
        <v>688</v>
      </c>
      <c r="F23" s="57">
        <v>1194</v>
      </c>
      <c r="G23" s="111"/>
      <c r="H23" s="112"/>
      <c r="I23" s="64"/>
      <c r="J23" s="64"/>
      <c r="K23" s="63"/>
    </row>
    <row r="24" spans="1:11" ht="15.75">
      <c r="A24" s="338">
        <v>18</v>
      </c>
      <c r="B24" s="5" t="s">
        <v>20</v>
      </c>
      <c r="C24" s="20">
        <v>3849</v>
      </c>
      <c r="D24" s="20">
        <v>238</v>
      </c>
      <c r="E24" s="20">
        <v>396</v>
      </c>
      <c r="F24" s="57">
        <v>836</v>
      </c>
      <c r="G24" s="111"/>
      <c r="H24" s="112"/>
      <c r="I24" s="64"/>
      <c r="J24" s="64"/>
      <c r="K24" s="63"/>
    </row>
    <row r="25" spans="1:11" ht="15.75">
      <c r="A25" s="338">
        <v>19</v>
      </c>
      <c r="B25" s="5" t="s">
        <v>21</v>
      </c>
      <c r="C25" s="20">
        <v>7586</v>
      </c>
      <c r="D25" s="20">
        <v>405</v>
      </c>
      <c r="E25" s="20">
        <v>827</v>
      </c>
      <c r="F25" s="57">
        <v>1756</v>
      </c>
      <c r="G25" s="111"/>
      <c r="H25" s="112"/>
      <c r="I25" s="64"/>
      <c r="J25" s="64"/>
      <c r="K25" s="63"/>
    </row>
    <row r="26" spans="1:11" ht="15.75">
      <c r="A26" s="338">
        <v>20</v>
      </c>
      <c r="B26" s="114" t="s">
        <v>22</v>
      </c>
      <c r="C26" s="20">
        <v>10970</v>
      </c>
      <c r="D26" s="20">
        <v>1208</v>
      </c>
      <c r="E26" s="20">
        <v>1547</v>
      </c>
      <c r="F26" s="57">
        <v>1508</v>
      </c>
      <c r="G26" s="111"/>
      <c r="H26" s="112"/>
      <c r="I26" s="64"/>
      <c r="J26" s="64"/>
      <c r="K26" s="63"/>
    </row>
    <row r="27" spans="1:11" ht="15.75">
      <c r="A27" s="338">
        <v>21</v>
      </c>
      <c r="B27" s="114" t="s">
        <v>23</v>
      </c>
      <c r="C27" s="20">
        <v>10505</v>
      </c>
      <c r="D27" s="20">
        <v>1082</v>
      </c>
      <c r="E27" s="20">
        <v>1442</v>
      </c>
      <c r="F27" s="57">
        <v>1489</v>
      </c>
      <c r="G27" s="111"/>
      <c r="H27" s="112"/>
      <c r="I27" s="64"/>
      <c r="J27" s="64"/>
      <c r="K27" s="63"/>
    </row>
    <row r="28" spans="1:11" ht="15.75">
      <c r="A28" s="338">
        <v>22</v>
      </c>
      <c r="B28" s="5" t="s">
        <v>24</v>
      </c>
      <c r="C28" s="20">
        <v>5694</v>
      </c>
      <c r="D28" s="20">
        <v>444</v>
      </c>
      <c r="E28" s="20">
        <v>770</v>
      </c>
      <c r="F28" s="57">
        <v>991</v>
      </c>
      <c r="G28" s="111"/>
      <c r="H28" s="112"/>
      <c r="I28" s="64"/>
      <c r="J28" s="64"/>
      <c r="K28" s="63"/>
    </row>
    <row r="29" spans="1:11" ht="15.75">
      <c r="A29" s="338">
        <v>23</v>
      </c>
      <c r="B29" s="114" t="s">
        <v>25</v>
      </c>
      <c r="C29" s="20">
        <v>1176</v>
      </c>
      <c r="D29" s="20">
        <v>53</v>
      </c>
      <c r="E29" s="20">
        <v>110</v>
      </c>
      <c r="F29" s="57">
        <v>270</v>
      </c>
      <c r="G29" s="111"/>
      <c r="H29" s="112"/>
      <c r="I29" s="64"/>
      <c r="J29" s="64"/>
      <c r="K29" s="63"/>
    </row>
    <row r="30" spans="1:11" ht="15.75">
      <c r="A30" s="338">
        <v>24</v>
      </c>
      <c r="B30" s="114" t="s">
        <v>26</v>
      </c>
      <c r="C30" s="20">
        <v>13894</v>
      </c>
      <c r="D30" s="20">
        <v>806</v>
      </c>
      <c r="E30" s="20">
        <v>1401</v>
      </c>
      <c r="F30" s="57">
        <v>3017</v>
      </c>
      <c r="G30" s="111"/>
      <c r="H30" s="112"/>
      <c r="I30" s="64"/>
      <c r="J30" s="64"/>
      <c r="K30" s="63"/>
    </row>
    <row r="31" spans="1:11" ht="15.75">
      <c r="A31" s="338">
        <v>25</v>
      </c>
      <c r="B31" s="114" t="s">
        <v>27</v>
      </c>
      <c r="C31" s="20">
        <v>25613</v>
      </c>
      <c r="D31" s="20">
        <v>1705</v>
      </c>
      <c r="E31" s="20">
        <v>2826</v>
      </c>
      <c r="F31" s="57">
        <v>5136</v>
      </c>
      <c r="G31" s="111"/>
      <c r="H31" s="112"/>
      <c r="I31" s="64"/>
      <c r="J31" s="64"/>
      <c r="K31" s="63"/>
    </row>
    <row r="32" spans="1:11" ht="15.75">
      <c r="A32" s="338">
        <v>26</v>
      </c>
      <c r="B32" s="114" t="s">
        <v>28</v>
      </c>
      <c r="C32" s="20">
        <v>3336</v>
      </c>
      <c r="D32" s="20">
        <v>228</v>
      </c>
      <c r="E32" s="20">
        <v>335</v>
      </c>
      <c r="F32" s="57">
        <v>709</v>
      </c>
      <c r="G32" s="111"/>
      <c r="H32" s="112"/>
      <c r="I32" s="64"/>
      <c r="J32" s="64"/>
      <c r="K32" s="63"/>
    </row>
    <row r="33" spans="1:11" ht="15.75">
      <c r="A33" s="338">
        <v>27</v>
      </c>
      <c r="B33" s="114" t="s">
        <v>29</v>
      </c>
      <c r="C33" s="20">
        <v>6376</v>
      </c>
      <c r="D33" s="20">
        <v>393</v>
      </c>
      <c r="E33" s="20">
        <v>715</v>
      </c>
      <c r="F33" s="57">
        <v>1363</v>
      </c>
      <c r="G33" s="111"/>
      <c r="H33" s="112"/>
      <c r="I33" s="64"/>
      <c r="J33" s="64"/>
      <c r="K33" s="63"/>
    </row>
    <row r="34" spans="1:11" ht="15.75">
      <c r="A34" s="338">
        <v>28</v>
      </c>
      <c r="B34" s="114" t="s">
        <v>30</v>
      </c>
      <c r="C34" s="20">
        <v>7977</v>
      </c>
      <c r="D34" s="20">
        <v>566</v>
      </c>
      <c r="E34" s="20">
        <v>849</v>
      </c>
      <c r="F34" s="57">
        <v>1644</v>
      </c>
      <c r="G34" s="111"/>
      <c r="H34" s="112"/>
      <c r="I34" s="64"/>
      <c r="J34" s="64"/>
      <c r="K34" s="63"/>
    </row>
    <row r="35" spans="1:11" ht="15.75">
      <c r="A35" s="338">
        <v>29</v>
      </c>
      <c r="B35" s="114" t="s">
        <v>31</v>
      </c>
      <c r="C35" s="20">
        <v>7081</v>
      </c>
      <c r="D35" s="20">
        <v>559</v>
      </c>
      <c r="E35" s="20">
        <v>668</v>
      </c>
      <c r="F35" s="57">
        <v>1549</v>
      </c>
      <c r="G35" s="111"/>
      <c r="H35" s="112"/>
      <c r="I35" s="64"/>
      <c r="J35" s="64"/>
      <c r="K35" s="63"/>
    </row>
    <row r="36" spans="1:11" ht="15.75">
      <c r="A36" s="338">
        <v>30</v>
      </c>
      <c r="B36" s="114" t="s">
        <v>32</v>
      </c>
      <c r="C36" s="20">
        <v>18717</v>
      </c>
      <c r="D36" s="20">
        <v>1321</v>
      </c>
      <c r="E36" s="20">
        <v>1917</v>
      </c>
      <c r="F36" s="57">
        <v>4102</v>
      </c>
      <c r="G36" s="111"/>
      <c r="H36" s="112"/>
      <c r="I36" s="64"/>
      <c r="J36" s="64"/>
      <c r="K36" s="63"/>
    </row>
    <row r="37" spans="1:11" ht="15.75">
      <c r="A37" s="338">
        <v>31</v>
      </c>
      <c r="B37" s="114" t="s">
        <v>33</v>
      </c>
      <c r="C37" s="20">
        <v>2788</v>
      </c>
      <c r="D37" s="20">
        <v>127</v>
      </c>
      <c r="E37" s="20">
        <v>292</v>
      </c>
      <c r="F37" s="57">
        <v>624</v>
      </c>
      <c r="G37" s="111"/>
      <c r="H37" s="112"/>
      <c r="I37" s="64"/>
      <c r="J37" s="64"/>
      <c r="K37" s="63"/>
    </row>
    <row r="38" spans="1:11" ht="15.75">
      <c r="A38" s="338">
        <v>32</v>
      </c>
      <c r="B38" s="114" t="s">
        <v>34</v>
      </c>
      <c r="C38" s="20">
        <v>2944</v>
      </c>
      <c r="D38" s="20">
        <v>154</v>
      </c>
      <c r="E38" s="20">
        <v>261</v>
      </c>
      <c r="F38" s="57">
        <v>647</v>
      </c>
      <c r="G38" s="111"/>
      <c r="H38" s="112"/>
      <c r="I38" s="64"/>
      <c r="J38" s="64"/>
      <c r="K38" s="63"/>
    </row>
    <row r="39" spans="1:11" ht="15.75">
      <c r="A39" s="338">
        <v>33</v>
      </c>
      <c r="B39" s="114" t="s">
        <v>35</v>
      </c>
      <c r="C39" s="20">
        <v>8194</v>
      </c>
      <c r="D39" s="20">
        <v>393</v>
      </c>
      <c r="E39" s="20">
        <v>842</v>
      </c>
      <c r="F39" s="57">
        <v>1844</v>
      </c>
      <c r="G39" s="111"/>
      <c r="H39" s="112"/>
      <c r="I39" s="64"/>
      <c r="J39" s="64"/>
      <c r="K39" s="63"/>
    </row>
    <row r="40" spans="1:11" ht="15.75">
      <c r="A40" s="338">
        <v>34</v>
      </c>
      <c r="B40" s="114" t="s">
        <v>36</v>
      </c>
      <c r="C40" s="20">
        <v>24838</v>
      </c>
      <c r="D40" s="20">
        <v>1202</v>
      </c>
      <c r="E40" s="20">
        <v>2227</v>
      </c>
      <c r="F40" s="57">
        <v>5584</v>
      </c>
      <c r="G40" s="111"/>
      <c r="H40" s="112"/>
      <c r="I40" s="64"/>
      <c r="J40" s="64"/>
      <c r="K40" s="63"/>
    </row>
    <row r="41" spans="1:11" ht="15.75">
      <c r="A41" s="338">
        <v>35</v>
      </c>
      <c r="B41" s="114" t="s">
        <v>37</v>
      </c>
      <c r="C41" s="20">
        <v>22173</v>
      </c>
      <c r="D41" s="20">
        <v>1409</v>
      </c>
      <c r="E41" s="20">
        <v>2455</v>
      </c>
      <c r="F41" s="57">
        <v>4564</v>
      </c>
      <c r="G41" s="111"/>
      <c r="H41" s="112"/>
      <c r="I41" s="64"/>
      <c r="J41" s="64"/>
      <c r="K41" s="63"/>
    </row>
    <row r="42" spans="1:11" ht="15.75">
      <c r="A42" s="338">
        <v>36</v>
      </c>
      <c r="B42" s="114" t="s">
        <v>38</v>
      </c>
      <c r="C42" s="20">
        <v>4354</v>
      </c>
      <c r="D42" s="20">
        <v>264</v>
      </c>
      <c r="E42" s="20">
        <v>446</v>
      </c>
      <c r="F42" s="57">
        <v>972</v>
      </c>
      <c r="G42" s="111"/>
      <c r="H42" s="112"/>
      <c r="I42" s="64"/>
      <c r="J42" s="64"/>
      <c r="K42" s="63"/>
    </row>
    <row r="43" spans="1:11" ht="15.75">
      <c r="A43" s="338">
        <v>37</v>
      </c>
      <c r="B43" s="114" t="s">
        <v>39</v>
      </c>
      <c r="C43" s="20">
        <v>3005</v>
      </c>
      <c r="D43" s="20">
        <v>166</v>
      </c>
      <c r="E43" s="20">
        <v>306</v>
      </c>
      <c r="F43" s="57">
        <v>690</v>
      </c>
      <c r="G43" s="111"/>
      <c r="H43" s="112"/>
      <c r="I43" s="64"/>
      <c r="J43" s="64"/>
      <c r="K43" s="63"/>
    </row>
    <row r="44" spans="1:11" ht="15.75">
      <c r="A44" s="338">
        <v>38</v>
      </c>
      <c r="B44" s="114" t="s">
        <v>40</v>
      </c>
      <c r="C44" s="20">
        <v>7642</v>
      </c>
      <c r="D44" s="20">
        <v>409</v>
      </c>
      <c r="E44" s="20">
        <v>758</v>
      </c>
      <c r="F44" s="57">
        <v>1844</v>
      </c>
      <c r="G44" s="111"/>
      <c r="H44" s="112"/>
      <c r="I44" s="64"/>
      <c r="J44" s="64"/>
      <c r="K44" s="63"/>
    </row>
    <row r="45" spans="1:11" ht="15.75">
      <c r="A45" s="338">
        <v>39</v>
      </c>
      <c r="B45" s="114" t="s">
        <v>41</v>
      </c>
      <c r="C45" s="20">
        <v>3243</v>
      </c>
      <c r="D45" s="20">
        <v>169</v>
      </c>
      <c r="E45" s="20">
        <v>300</v>
      </c>
      <c r="F45" s="57">
        <v>817</v>
      </c>
      <c r="G45" s="111"/>
      <c r="H45" s="112"/>
      <c r="I45" s="64"/>
      <c r="J45" s="64"/>
      <c r="K45" s="63"/>
    </row>
    <row r="46" spans="1:11" ht="15.75">
      <c r="A46" s="338">
        <v>40</v>
      </c>
      <c r="B46" s="114" t="s">
        <v>42</v>
      </c>
      <c r="C46" s="20">
        <v>8357</v>
      </c>
      <c r="D46" s="20">
        <v>732</v>
      </c>
      <c r="E46" s="20">
        <v>1196</v>
      </c>
      <c r="F46" s="57">
        <v>1130</v>
      </c>
      <c r="G46" s="111"/>
      <c r="H46" s="112"/>
      <c r="I46" s="64"/>
      <c r="J46" s="64"/>
      <c r="K46" s="63"/>
    </row>
    <row r="47" spans="1:11" ht="15.75">
      <c r="A47" s="338">
        <v>41</v>
      </c>
      <c r="B47" s="114" t="s">
        <v>43</v>
      </c>
      <c r="C47" s="20">
        <v>9528</v>
      </c>
      <c r="D47" s="20">
        <v>624</v>
      </c>
      <c r="E47" s="20">
        <v>1062</v>
      </c>
      <c r="F47" s="57">
        <v>2087</v>
      </c>
      <c r="G47" s="111"/>
      <c r="H47" s="112"/>
      <c r="I47" s="64"/>
      <c r="J47" s="64"/>
      <c r="K47" s="63"/>
    </row>
    <row r="48" spans="1:11" ht="15.75">
      <c r="A48" s="338">
        <v>42</v>
      </c>
      <c r="B48" s="114" t="s">
        <v>44</v>
      </c>
      <c r="C48" s="20">
        <v>22916</v>
      </c>
      <c r="D48" s="20">
        <v>1369</v>
      </c>
      <c r="E48" s="20">
        <v>2384</v>
      </c>
      <c r="F48" s="57">
        <v>4779</v>
      </c>
      <c r="G48" s="111"/>
      <c r="H48" s="112"/>
      <c r="I48" s="64"/>
      <c r="J48" s="64"/>
      <c r="K48" s="63"/>
    </row>
    <row r="49" spans="1:11" ht="15.75">
      <c r="A49" s="338">
        <v>43</v>
      </c>
      <c r="B49" s="114" t="s">
        <v>45</v>
      </c>
      <c r="C49" s="20">
        <v>9272</v>
      </c>
      <c r="D49" s="20">
        <v>653</v>
      </c>
      <c r="E49" s="20">
        <v>1145</v>
      </c>
      <c r="F49" s="57">
        <v>1686</v>
      </c>
      <c r="G49" s="111"/>
      <c r="H49" s="112"/>
      <c r="I49" s="64"/>
      <c r="J49" s="64"/>
      <c r="K49" s="63"/>
    </row>
    <row r="50" spans="1:11" ht="15.75">
      <c r="A50" s="338">
        <v>44</v>
      </c>
      <c r="B50" s="114" t="s">
        <v>46</v>
      </c>
      <c r="C50" s="20">
        <v>9632</v>
      </c>
      <c r="D50" s="20">
        <v>958</v>
      </c>
      <c r="E50" s="20">
        <v>1273</v>
      </c>
      <c r="F50" s="57">
        <v>1629</v>
      </c>
      <c r="G50" s="111"/>
      <c r="H50" s="112"/>
      <c r="I50" s="64"/>
      <c r="J50" s="64"/>
      <c r="K50" s="63"/>
    </row>
    <row r="51" spans="1:11" ht="15.75">
      <c r="A51" s="338">
        <v>45</v>
      </c>
      <c r="B51" s="114" t="s">
        <v>47</v>
      </c>
      <c r="C51" s="20">
        <v>8251</v>
      </c>
      <c r="D51" s="20">
        <v>617</v>
      </c>
      <c r="E51" s="20">
        <v>892</v>
      </c>
      <c r="F51" s="57">
        <v>1585</v>
      </c>
      <c r="G51" s="111"/>
      <c r="H51" s="112"/>
      <c r="I51" s="64"/>
      <c r="J51" s="64"/>
      <c r="K51" s="63"/>
    </row>
    <row r="52" spans="1:11" ht="15.75">
      <c r="A52" s="338">
        <v>46</v>
      </c>
      <c r="B52" s="114" t="s">
        <v>48</v>
      </c>
      <c r="C52" s="20">
        <v>8027</v>
      </c>
      <c r="D52" s="20">
        <v>383</v>
      </c>
      <c r="E52" s="20">
        <v>771</v>
      </c>
      <c r="F52" s="57">
        <v>1894</v>
      </c>
      <c r="G52" s="111"/>
      <c r="H52" s="112"/>
      <c r="I52" s="64"/>
      <c r="J52" s="64"/>
      <c r="K52" s="63"/>
    </row>
    <row r="53" spans="1:11" ht="15.75">
      <c r="A53" s="338">
        <v>47</v>
      </c>
      <c r="B53" s="114" t="s">
        <v>49</v>
      </c>
      <c r="C53" s="20">
        <v>6037</v>
      </c>
      <c r="D53" s="20">
        <v>333</v>
      </c>
      <c r="E53" s="20">
        <v>637</v>
      </c>
      <c r="F53" s="57">
        <v>1290</v>
      </c>
      <c r="G53" s="111"/>
      <c r="H53" s="112"/>
      <c r="I53" s="64"/>
      <c r="J53" s="64"/>
      <c r="K53" s="63"/>
    </row>
    <row r="54" spans="1:11" ht="15.75">
      <c r="A54" s="338">
        <v>48</v>
      </c>
      <c r="B54" s="114" t="s">
        <v>50</v>
      </c>
      <c r="C54" s="20">
        <v>2429</v>
      </c>
      <c r="D54" s="20">
        <v>142</v>
      </c>
      <c r="E54" s="20">
        <v>257</v>
      </c>
      <c r="F54" s="57">
        <v>545</v>
      </c>
      <c r="G54" s="111"/>
      <c r="H54" s="112"/>
      <c r="I54" s="64"/>
      <c r="J54" s="64"/>
      <c r="K54" s="63"/>
    </row>
    <row r="55" spans="1:11" ht="15.75">
      <c r="A55" s="338">
        <v>49</v>
      </c>
      <c r="B55" s="114" t="s">
        <v>51</v>
      </c>
      <c r="C55" s="20">
        <v>2553</v>
      </c>
      <c r="D55" s="20">
        <v>181</v>
      </c>
      <c r="E55" s="20">
        <v>268</v>
      </c>
      <c r="F55" s="57">
        <v>513</v>
      </c>
      <c r="G55" s="111"/>
      <c r="H55" s="112"/>
      <c r="I55" s="64"/>
      <c r="J55" s="64"/>
      <c r="K55" s="63"/>
    </row>
    <row r="56" spans="1:11" ht="15.75">
      <c r="A56" s="338">
        <v>50</v>
      </c>
      <c r="B56" s="114" t="s">
        <v>52</v>
      </c>
      <c r="C56" s="20">
        <v>5069</v>
      </c>
      <c r="D56" s="20">
        <v>282</v>
      </c>
      <c r="E56" s="20">
        <v>466</v>
      </c>
      <c r="F56" s="57">
        <v>1141</v>
      </c>
      <c r="G56" s="111"/>
      <c r="H56" s="112"/>
      <c r="I56" s="64"/>
      <c r="J56" s="64"/>
      <c r="K56" s="63"/>
    </row>
    <row r="57" spans="1:11" ht="15.75">
      <c r="A57" s="338">
        <v>51</v>
      </c>
      <c r="B57" s="114" t="s">
        <v>53</v>
      </c>
      <c r="C57" s="20">
        <v>24775</v>
      </c>
      <c r="D57" s="20">
        <v>1455</v>
      </c>
      <c r="E57" s="20">
        <v>2595</v>
      </c>
      <c r="F57" s="57">
        <v>4922</v>
      </c>
      <c r="G57" s="111"/>
      <c r="H57" s="112"/>
      <c r="I57" s="64"/>
      <c r="J57" s="64"/>
      <c r="K57" s="63"/>
    </row>
    <row r="58" spans="1:11" ht="15.75">
      <c r="A58" s="338">
        <v>52</v>
      </c>
      <c r="B58" s="114" t="s">
        <v>54</v>
      </c>
      <c r="C58" s="20">
        <v>9016</v>
      </c>
      <c r="D58" s="20">
        <v>531</v>
      </c>
      <c r="E58" s="20">
        <v>1069</v>
      </c>
      <c r="F58" s="57">
        <v>1864</v>
      </c>
      <c r="G58" s="111"/>
      <c r="H58" s="112"/>
      <c r="I58" s="64"/>
      <c r="J58" s="64"/>
      <c r="K58" s="63"/>
    </row>
    <row r="59" spans="1:11" ht="15.75">
      <c r="A59" s="338">
        <v>53</v>
      </c>
      <c r="B59" s="114" t="s">
        <v>55</v>
      </c>
      <c r="C59" s="20">
        <v>6175</v>
      </c>
      <c r="D59" s="20">
        <v>312</v>
      </c>
      <c r="E59" s="20">
        <v>617</v>
      </c>
      <c r="F59" s="57">
        <v>1445</v>
      </c>
      <c r="G59" s="111"/>
      <c r="H59" s="112"/>
      <c r="I59" s="64"/>
      <c r="J59" s="64"/>
      <c r="K59" s="63"/>
    </row>
    <row r="60" spans="1:11" ht="15.75">
      <c r="A60" s="338">
        <v>54</v>
      </c>
      <c r="B60" s="114" t="s">
        <v>56</v>
      </c>
      <c r="C60" s="20">
        <v>6587</v>
      </c>
      <c r="D60" s="20">
        <v>443</v>
      </c>
      <c r="E60" s="20">
        <v>676</v>
      </c>
      <c r="F60" s="57">
        <v>1330</v>
      </c>
      <c r="G60" s="111"/>
      <c r="H60" s="112"/>
      <c r="I60" s="64"/>
      <c r="J60" s="64"/>
      <c r="K60" s="63"/>
    </row>
    <row r="61" spans="1:11" ht="15.75">
      <c r="A61" s="338">
        <v>55</v>
      </c>
      <c r="B61" s="114" t="s">
        <v>57</v>
      </c>
      <c r="C61" s="20">
        <v>5648</v>
      </c>
      <c r="D61" s="20">
        <v>374</v>
      </c>
      <c r="E61" s="20">
        <v>636</v>
      </c>
      <c r="F61" s="57">
        <v>1124</v>
      </c>
      <c r="G61" s="111"/>
      <c r="H61" s="112"/>
      <c r="I61" s="64"/>
      <c r="J61" s="64"/>
      <c r="K61" s="63"/>
    </row>
    <row r="62" spans="1:11" ht="15.75">
      <c r="A62" s="338">
        <v>56</v>
      </c>
      <c r="B62" s="114" t="s">
        <v>58</v>
      </c>
      <c r="C62" s="20">
        <v>17437</v>
      </c>
      <c r="D62" s="20">
        <v>785</v>
      </c>
      <c r="E62" s="20">
        <v>1696</v>
      </c>
      <c r="F62" s="57">
        <v>4174</v>
      </c>
      <c r="G62" s="111"/>
      <c r="H62" s="112"/>
      <c r="I62" s="64"/>
      <c r="J62" s="64"/>
      <c r="K62" s="63"/>
    </row>
    <row r="63" spans="1:11" ht="15.75">
      <c r="A63" s="338">
        <v>57</v>
      </c>
      <c r="B63" s="114" t="s">
        <v>59</v>
      </c>
      <c r="C63" s="20">
        <v>5445</v>
      </c>
      <c r="D63" s="20">
        <v>400</v>
      </c>
      <c r="E63" s="20">
        <v>536</v>
      </c>
      <c r="F63" s="57">
        <v>1087</v>
      </c>
      <c r="G63" s="111"/>
      <c r="H63" s="112"/>
      <c r="I63" s="64"/>
      <c r="J63" s="64"/>
      <c r="K63" s="63"/>
    </row>
    <row r="64" spans="1:11" ht="15.75">
      <c r="A64" s="338">
        <v>58</v>
      </c>
      <c r="B64" s="114" t="s">
        <v>60</v>
      </c>
      <c r="C64" s="20">
        <v>6346</v>
      </c>
      <c r="D64" s="20">
        <v>430</v>
      </c>
      <c r="E64" s="20">
        <v>665</v>
      </c>
      <c r="F64" s="57">
        <v>1351</v>
      </c>
      <c r="G64" s="111"/>
      <c r="H64" s="112"/>
      <c r="I64" s="64"/>
      <c r="J64" s="64"/>
      <c r="K64" s="63"/>
    </row>
    <row r="65" spans="1:11" ht="15.75">
      <c r="A65" s="338">
        <v>59</v>
      </c>
      <c r="B65" s="114" t="s">
        <v>61</v>
      </c>
      <c r="C65" s="20">
        <v>25254</v>
      </c>
      <c r="D65" s="20">
        <v>1692</v>
      </c>
      <c r="E65" s="20">
        <v>2962</v>
      </c>
      <c r="F65" s="57">
        <v>5097</v>
      </c>
      <c r="G65" s="111"/>
      <c r="H65" s="112"/>
      <c r="I65" s="64"/>
      <c r="J65" s="64"/>
      <c r="K65" s="63"/>
    </row>
    <row r="66" spans="1:11" ht="15.75">
      <c r="A66" s="338">
        <v>60</v>
      </c>
      <c r="B66" s="114" t="s">
        <v>62</v>
      </c>
      <c r="C66" s="20">
        <v>5927</v>
      </c>
      <c r="D66" s="20">
        <v>375</v>
      </c>
      <c r="E66" s="20">
        <v>565</v>
      </c>
      <c r="F66" s="57">
        <v>1242</v>
      </c>
      <c r="G66" s="111"/>
      <c r="H66" s="112"/>
      <c r="I66" s="64"/>
      <c r="J66" s="64"/>
      <c r="K66" s="63"/>
    </row>
    <row r="67" spans="1:11" ht="15.75">
      <c r="A67" s="338">
        <v>61</v>
      </c>
      <c r="B67" s="114" t="s">
        <v>63</v>
      </c>
      <c r="C67" s="20">
        <v>23181</v>
      </c>
      <c r="D67" s="20">
        <v>2705</v>
      </c>
      <c r="E67" s="20">
        <v>2755</v>
      </c>
      <c r="F67" s="57">
        <v>3690</v>
      </c>
      <c r="G67" s="111"/>
      <c r="H67" s="112"/>
      <c r="I67" s="64"/>
      <c r="J67" s="64"/>
      <c r="K67" s="63"/>
    </row>
    <row r="68" spans="1:11" ht="15.75">
      <c r="A68" s="338">
        <v>62</v>
      </c>
      <c r="B68" s="114" t="s">
        <v>64</v>
      </c>
      <c r="C68" s="20">
        <v>10689</v>
      </c>
      <c r="D68" s="20">
        <v>722</v>
      </c>
      <c r="E68" s="20">
        <v>1212</v>
      </c>
      <c r="F68" s="57">
        <v>2127</v>
      </c>
      <c r="G68" s="111"/>
      <c r="H68" s="112"/>
      <c r="I68" s="64"/>
      <c r="J68" s="64"/>
      <c r="K68" s="63"/>
    </row>
    <row r="69" spans="1:11" ht="15.75">
      <c r="A69" s="338">
        <v>63</v>
      </c>
      <c r="B69" s="114" t="s">
        <v>65</v>
      </c>
      <c r="C69" s="20">
        <v>3664</v>
      </c>
      <c r="D69" s="20">
        <v>216</v>
      </c>
      <c r="E69" s="20">
        <v>345</v>
      </c>
      <c r="F69" s="57">
        <v>844</v>
      </c>
      <c r="G69" s="111"/>
      <c r="H69" s="112"/>
      <c r="I69" s="64"/>
      <c r="J69" s="64"/>
      <c r="K69" s="63"/>
    </row>
    <row r="70" spans="1:11" ht="15.75">
      <c r="A70" s="338">
        <v>64</v>
      </c>
      <c r="B70" s="114" t="s">
        <v>66</v>
      </c>
      <c r="C70" s="20">
        <v>18094</v>
      </c>
      <c r="D70" s="20">
        <v>1128</v>
      </c>
      <c r="E70" s="20">
        <v>1857</v>
      </c>
      <c r="F70" s="57">
        <v>4036</v>
      </c>
      <c r="G70" s="111"/>
      <c r="H70" s="112"/>
      <c r="I70" s="64"/>
      <c r="J70" s="64"/>
      <c r="K70" s="63"/>
    </row>
    <row r="71" spans="1:11" ht="15.75">
      <c r="A71" s="338">
        <v>65</v>
      </c>
      <c r="B71" s="114" t="s">
        <v>67</v>
      </c>
      <c r="C71" s="20">
        <v>12759</v>
      </c>
      <c r="D71" s="20">
        <v>736</v>
      </c>
      <c r="E71" s="20">
        <v>1331</v>
      </c>
      <c r="F71" s="57">
        <v>2768</v>
      </c>
      <c r="G71" s="111"/>
      <c r="H71" s="112"/>
      <c r="I71" s="64"/>
      <c r="J71" s="64"/>
      <c r="K71" s="63"/>
    </row>
    <row r="72" spans="1:11" ht="15.75">
      <c r="A72" s="338">
        <v>66</v>
      </c>
      <c r="B72" s="114" t="s">
        <v>68</v>
      </c>
      <c r="C72" s="20">
        <v>2581</v>
      </c>
      <c r="D72" s="20">
        <v>133</v>
      </c>
      <c r="E72" s="20">
        <v>228</v>
      </c>
      <c r="F72" s="57">
        <v>601</v>
      </c>
      <c r="G72" s="111"/>
      <c r="H72" s="112"/>
      <c r="I72" s="64"/>
      <c r="J72" s="64"/>
      <c r="K72" s="63"/>
    </row>
    <row r="73" spans="1:11" ht="15.75">
      <c r="A73" s="338">
        <v>67</v>
      </c>
      <c r="B73" s="114" t="s">
        <v>69</v>
      </c>
      <c r="C73" s="20">
        <v>13959</v>
      </c>
      <c r="D73" s="20">
        <v>714</v>
      </c>
      <c r="E73" s="20">
        <v>1353</v>
      </c>
      <c r="F73" s="57">
        <v>3257</v>
      </c>
      <c r="G73" s="111"/>
      <c r="H73" s="112"/>
      <c r="I73" s="64"/>
      <c r="J73" s="64"/>
      <c r="K73" s="63"/>
    </row>
    <row r="74" spans="1:11" ht="15.75">
      <c r="A74" s="338">
        <v>68</v>
      </c>
      <c r="B74" s="114" t="s">
        <v>70</v>
      </c>
      <c r="C74" s="20">
        <v>25515</v>
      </c>
      <c r="D74" s="20">
        <v>1551</v>
      </c>
      <c r="E74" s="20">
        <v>2559</v>
      </c>
      <c r="F74" s="57">
        <v>5575</v>
      </c>
      <c r="G74" s="111"/>
      <c r="H74" s="112"/>
      <c r="I74" s="64"/>
      <c r="J74" s="64"/>
      <c r="K74" s="63"/>
    </row>
    <row r="75" spans="1:11" ht="15.75">
      <c r="A75" s="338">
        <v>69</v>
      </c>
      <c r="B75" s="114" t="s">
        <v>71</v>
      </c>
      <c r="C75" s="20">
        <v>3706</v>
      </c>
      <c r="D75" s="20">
        <v>234</v>
      </c>
      <c r="E75" s="20">
        <v>426</v>
      </c>
      <c r="F75" s="57">
        <v>750</v>
      </c>
      <c r="G75" s="111"/>
      <c r="H75" s="112"/>
      <c r="I75" s="64"/>
      <c r="J75" s="64"/>
      <c r="K75" s="63"/>
    </row>
    <row r="76" spans="1:11" ht="15.75">
      <c r="A76" s="338">
        <v>70</v>
      </c>
      <c r="B76" s="114" t="s">
        <v>72</v>
      </c>
      <c r="C76" s="20">
        <v>19115</v>
      </c>
      <c r="D76" s="20">
        <v>2609</v>
      </c>
      <c r="E76" s="20">
        <v>2705</v>
      </c>
      <c r="F76" s="57">
        <v>2007</v>
      </c>
      <c r="G76" s="111"/>
      <c r="H76" s="112"/>
      <c r="I76" s="64"/>
      <c r="J76" s="64"/>
      <c r="K76" s="63"/>
    </row>
    <row r="77" spans="1:11" ht="15.75">
      <c r="A77" s="338">
        <v>71</v>
      </c>
      <c r="B77" s="114" t="s">
        <v>73</v>
      </c>
      <c r="C77" s="20">
        <v>3458</v>
      </c>
      <c r="D77" s="20">
        <v>188</v>
      </c>
      <c r="E77" s="20">
        <v>332</v>
      </c>
      <c r="F77" s="57">
        <v>874</v>
      </c>
      <c r="G77" s="111"/>
      <c r="H77" s="112"/>
      <c r="I77" s="64"/>
      <c r="J77" s="64"/>
      <c r="K77" s="63"/>
    </row>
    <row r="78" spans="1:11" ht="15.75">
      <c r="A78" s="338">
        <v>72</v>
      </c>
      <c r="B78" s="114" t="s">
        <v>74</v>
      </c>
      <c r="C78" s="20">
        <v>1712</v>
      </c>
      <c r="D78" s="20">
        <v>83</v>
      </c>
      <c r="E78" s="20">
        <v>171</v>
      </c>
      <c r="F78" s="57">
        <v>412</v>
      </c>
      <c r="G78" s="111"/>
      <c r="H78" s="112"/>
      <c r="I78" s="64"/>
      <c r="J78" s="64"/>
      <c r="K78" s="63"/>
    </row>
    <row r="79" spans="1:11" ht="15.75">
      <c r="A79" s="338">
        <v>73</v>
      </c>
      <c r="B79" s="114" t="s">
        <v>75</v>
      </c>
      <c r="C79" s="20">
        <v>2014</v>
      </c>
      <c r="D79" s="20">
        <v>120</v>
      </c>
      <c r="E79" s="20">
        <v>225</v>
      </c>
      <c r="F79" s="57">
        <v>376</v>
      </c>
      <c r="G79" s="111"/>
      <c r="H79" s="112"/>
      <c r="I79" s="64"/>
      <c r="J79" s="64"/>
      <c r="K79" s="63"/>
    </row>
    <row r="80" spans="1:11" ht="15.75">
      <c r="A80" s="338">
        <v>74</v>
      </c>
      <c r="B80" s="114" t="s">
        <v>76</v>
      </c>
      <c r="C80" s="20">
        <v>3894</v>
      </c>
      <c r="D80" s="20">
        <v>194</v>
      </c>
      <c r="E80" s="20">
        <v>328</v>
      </c>
      <c r="F80" s="57">
        <v>853</v>
      </c>
      <c r="G80" s="111"/>
      <c r="H80" s="112"/>
      <c r="I80" s="64"/>
      <c r="J80" s="64"/>
      <c r="K80" s="63"/>
    </row>
    <row r="81" spans="1:11" ht="15.75">
      <c r="A81" s="338">
        <v>75</v>
      </c>
      <c r="B81" s="114" t="s">
        <v>77</v>
      </c>
      <c r="C81" s="20">
        <v>3521</v>
      </c>
      <c r="D81" s="20">
        <v>172</v>
      </c>
      <c r="E81" s="20">
        <v>348</v>
      </c>
      <c r="F81" s="57">
        <v>810</v>
      </c>
      <c r="G81" s="111"/>
      <c r="H81" s="112"/>
      <c r="I81" s="64"/>
      <c r="J81" s="64"/>
      <c r="K81" s="63"/>
    </row>
    <row r="82" spans="1:11" ht="15.75">
      <c r="A82" s="338">
        <v>76</v>
      </c>
      <c r="B82" s="114" t="s">
        <v>78</v>
      </c>
      <c r="C82" s="20">
        <v>36344</v>
      </c>
      <c r="D82" s="20">
        <v>2631</v>
      </c>
      <c r="E82" s="20">
        <v>3974</v>
      </c>
      <c r="F82" s="57">
        <v>7881</v>
      </c>
      <c r="G82" s="111"/>
      <c r="H82" s="112"/>
      <c r="I82" s="64"/>
      <c r="J82" s="64"/>
      <c r="K82" s="63"/>
    </row>
    <row r="83" spans="1:11" ht="15.75">
      <c r="A83" s="338">
        <v>77</v>
      </c>
      <c r="B83" s="114" t="s">
        <v>79</v>
      </c>
      <c r="C83" s="20">
        <v>20330</v>
      </c>
      <c r="D83" s="20">
        <v>1462</v>
      </c>
      <c r="E83" s="20">
        <v>2232</v>
      </c>
      <c r="F83" s="57">
        <v>3945</v>
      </c>
      <c r="G83" s="111"/>
      <c r="H83" s="112"/>
      <c r="I83" s="64"/>
      <c r="J83" s="64"/>
      <c r="K83" s="63"/>
    </row>
    <row r="84" spans="1:11" ht="15.75">
      <c r="A84" s="338">
        <v>78</v>
      </c>
      <c r="B84" s="115" t="s">
        <v>80</v>
      </c>
      <c r="C84" s="20">
        <v>10698</v>
      </c>
      <c r="D84" s="20">
        <v>1064</v>
      </c>
      <c r="E84" s="20">
        <v>1297</v>
      </c>
      <c r="F84" s="57">
        <v>1816</v>
      </c>
      <c r="G84" s="111"/>
      <c r="H84" s="112"/>
      <c r="I84" s="64"/>
      <c r="J84" s="64"/>
      <c r="K84" s="63"/>
    </row>
    <row r="85" spans="1:11" ht="15.75">
      <c r="A85" s="338">
        <v>79</v>
      </c>
      <c r="B85" s="114" t="s">
        <v>81</v>
      </c>
      <c r="C85" s="20">
        <v>4138</v>
      </c>
      <c r="D85" s="20">
        <v>246</v>
      </c>
      <c r="E85" s="20">
        <v>439</v>
      </c>
      <c r="F85" s="57">
        <v>881</v>
      </c>
      <c r="G85" s="111"/>
      <c r="H85" s="112"/>
      <c r="I85" s="64"/>
      <c r="J85" s="64"/>
      <c r="K85" s="63"/>
    </row>
    <row r="86" spans="1:11" ht="15.75">
      <c r="A86" s="338">
        <v>80</v>
      </c>
      <c r="B86" s="114" t="s">
        <v>82</v>
      </c>
      <c r="C86" s="20">
        <v>2928</v>
      </c>
      <c r="D86" s="20">
        <v>164</v>
      </c>
      <c r="E86" s="20">
        <v>272</v>
      </c>
      <c r="F86" s="57">
        <v>701</v>
      </c>
      <c r="G86" s="111"/>
      <c r="H86" s="112"/>
      <c r="I86" s="64"/>
      <c r="J86" s="64"/>
      <c r="K86" s="63"/>
    </row>
    <row r="87" spans="1:11" ht="15.75">
      <c r="A87" s="338">
        <v>81</v>
      </c>
      <c r="B87" s="114" t="s">
        <v>83</v>
      </c>
      <c r="C87" s="20">
        <v>5676</v>
      </c>
      <c r="D87" s="20">
        <v>353</v>
      </c>
      <c r="E87" s="20">
        <v>575</v>
      </c>
      <c r="F87" s="57">
        <v>1351</v>
      </c>
      <c r="G87" s="111"/>
      <c r="H87" s="112"/>
      <c r="I87" s="64"/>
      <c r="J87" s="64"/>
      <c r="K87" s="63"/>
    </row>
    <row r="88" spans="1:11" ht="15.75">
      <c r="A88" s="338">
        <v>82</v>
      </c>
      <c r="B88" s="114" t="s">
        <v>84</v>
      </c>
      <c r="C88" s="20">
        <v>10497</v>
      </c>
      <c r="D88" s="20">
        <v>647</v>
      </c>
      <c r="E88" s="20">
        <v>957</v>
      </c>
      <c r="F88" s="57">
        <v>2266</v>
      </c>
      <c r="G88" s="111"/>
      <c r="H88" s="112"/>
      <c r="I88" s="64"/>
      <c r="J88" s="64"/>
      <c r="K88" s="63"/>
    </row>
    <row r="89" spans="1:11" ht="15.75">
      <c r="A89" s="338">
        <v>83</v>
      </c>
      <c r="B89" s="114" t="s">
        <v>85</v>
      </c>
      <c r="C89" s="20">
        <v>5875</v>
      </c>
      <c r="D89" s="20">
        <v>349</v>
      </c>
      <c r="E89" s="20">
        <v>678</v>
      </c>
      <c r="F89" s="57">
        <v>1298</v>
      </c>
      <c r="G89" s="111"/>
      <c r="H89" s="112"/>
      <c r="I89" s="64"/>
      <c r="J89" s="64"/>
      <c r="K89" s="63"/>
    </row>
    <row r="90" spans="1:11" ht="15.75">
      <c r="A90" s="338">
        <v>84</v>
      </c>
      <c r="B90" s="114" t="s">
        <v>86</v>
      </c>
      <c r="C90" s="20">
        <v>8736</v>
      </c>
      <c r="D90" s="20">
        <v>548</v>
      </c>
      <c r="E90" s="20">
        <v>926</v>
      </c>
      <c r="F90" s="57">
        <v>1775</v>
      </c>
      <c r="G90" s="111"/>
      <c r="H90" s="112"/>
      <c r="I90" s="64"/>
      <c r="J90" s="64"/>
      <c r="K90" s="63"/>
    </row>
    <row r="91" spans="1:11" ht="15.75">
      <c r="A91" s="338">
        <v>85</v>
      </c>
      <c r="B91" s="114" t="s">
        <v>87</v>
      </c>
      <c r="C91" s="20">
        <v>3457</v>
      </c>
      <c r="D91" s="20">
        <v>181</v>
      </c>
      <c r="E91" s="20">
        <v>338</v>
      </c>
      <c r="F91" s="57">
        <v>761</v>
      </c>
      <c r="G91" s="111"/>
      <c r="H91" s="112"/>
      <c r="I91" s="64"/>
      <c r="J91" s="64"/>
      <c r="K91" s="63"/>
    </row>
    <row r="92" spans="1:11" ht="15.75">
      <c r="A92" s="338">
        <v>86</v>
      </c>
      <c r="B92" s="114" t="s">
        <v>88</v>
      </c>
      <c r="C92" s="20">
        <v>29257</v>
      </c>
      <c r="D92" s="20">
        <v>1690</v>
      </c>
      <c r="E92" s="20">
        <v>3247</v>
      </c>
      <c r="F92" s="57">
        <v>5848</v>
      </c>
      <c r="G92" s="111"/>
      <c r="H92" s="112"/>
      <c r="I92" s="64"/>
      <c r="J92" s="64"/>
      <c r="K92" s="63"/>
    </row>
    <row r="93" spans="1:11" ht="15.75">
      <c r="A93" s="338">
        <v>87</v>
      </c>
      <c r="B93" s="114" t="s">
        <v>89</v>
      </c>
      <c r="C93" s="20">
        <v>5563</v>
      </c>
      <c r="D93" s="20">
        <v>235</v>
      </c>
      <c r="E93" s="20">
        <v>540</v>
      </c>
      <c r="F93" s="57">
        <v>1250</v>
      </c>
      <c r="G93" s="111"/>
      <c r="H93" s="112"/>
      <c r="I93" s="64"/>
      <c r="J93" s="64"/>
      <c r="K93" s="63"/>
    </row>
    <row r="94" spans="1:11" ht="15.75">
      <c r="A94" s="338">
        <v>88</v>
      </c>
      <c r="B94" s="114" t="s">
        <v>90</v>
      </c>
      <c r="C94" s="20">
        <v>4115</v>
      </c>
      <c r="D94" s="20">
        <v>218</v>
      </c>
      <c r="E94" s="20">
        <v>405</v>
      </c>
      <c r="F94" s="57">
        <v>913</v>
      </c>
      <c r="G94" s="111"/>
      <c r="H94" s="112"/>
      <c r="I94" s="64"/>
      <c r="J94" s="64"/>
      <c r="K94" s="63"/>
    </row>
    <row r="95" spans="1:11" ht="15.75">
      <c r="A95" s="338">
        <v>89</v>
      </c>
      <c r="B95" s="114" t="s">
        <v>91</v>
      </c>
      <c r="C95" s="20">
        <v>6915</v>
      </c>
      <c r="D95" s="20">
        <v>471</v>
      </c>
      <c r="E95" s="20">
        <v>743</v>
      </c>
      <c r="F95" s="57">
        <v>1250</v>
      </c>
      <c r="G95" s="111"/>
      <c r="H95" s="112"/>
      <c r="I95" s="64"/>
      <c r="J95" s="64"/>
      <c r="K95" s="63"/>
    </row>
    <row r="96" spans="1:11" ht="15.75">
      <c r="A96" s="338">
        <v>90</v>
      </c>
      <c r="B96" s="114" t="s">
        <v>92</v>
      </c>
      <c r="C96" s="20">
        <v>1832</v>
      </c>
      <c r="D96" s="20">
        <v>99</v>
      </c>
      <c r="E96" s="20">
        <v>162</v>
      </c>
      <c r="F96" s="57">
        <v>460</v>
      </c>
      <c r="G96" s="111"/>
      <c r="H96" s="112"/>
      <c r="I96" s="64"/>
      <c r="J96" s="64"/>
      <c r="K96" s="63"/>
    </row>
    <row r="97" spans="1:11" ht="15.75">
      <c r="A97" s="338">
        <v>91</v>
      </c>
      <c r="B97" s="114" t="s">
        <v>93</v>
      </c>
      <c r="C97" s="20">
        <v>2395</v>
      </c>
      <c r="D97" s="20">
        <v>122</v>
      </c>
      <c r="E97" s="20">
        <v>262</v>
      </c>
      <c r="F97" s="57">
        <v>526</v>
      </c>
      <c r="G97" s="111"/>
      <c r="H97" s="112"/>
      <c r="I97" s="64"/>
      <c r="J97" s="64"/>
      <c r="K97" s="63"/>
    </row>
    <row r="98" spans="1:11" ht="15.75">
      <c r="A98" s="338">
        <v>92</v>
      </c>
      <c r="B98" s="114" t="s">
        <v>94</v>
      </c>
      <c r="C98" s="20">
        <v>3884</v>
      </c>
      <c r="D98" s="20">
        <v>261</v>
      </c>
      <c r="E98" s="20">
        <v>381</v>
      </c>
      <c r="F98" s="57">
        <v>822</v>
      </c>
      <c r="G98" s="111"/>
      <c r="H98" s="112"/>
      <c r="I98" s="64"/>
      <c r="J98" s="64"/>
      <c r="K98" s="63"/>
    </row>
    <row r="99" spans="1:11" ht="15.75">
      <c r="A99" s="338">
        <v>93</v>
      </c>
      <c r="B99" s="114" t="s">
        <v>95</v>
      </c>
      <c r="C99" s="20">
        <v>5538</v>
      </c>
      <c r="D99" s="20">
        <v>283</v>
      </c>
      <c r="E99" s="20">
        <v>563</v>
      </c>
      <c r="F99" s="57">
        <v>1328</v>
      </c>
      <c r="G99" s="111"/>
      <c r="H99" s="112"/>
      <c r="I99" s="64"/>
      <c r="J99" s="64"/>
      <c r="K99" s="63"/>
    </row>
    <row r="100" spans="1:11" ht="15.75">
      <c r="A100" s="338">
        <v>94</v>
      </c>
      <c r="B100" s="114" t="s">
        <v>96</v>
      </c>
      <c r="C100" s="20">
        <v>8516</v>
      </c>
      <c r="D100" s="20">
        <v>394</v>
      </c>
      <c r="E100" s="20">
        <v>828</v>
      </c>
      <c r="F100" s="57">
        <v>1941</v>
      </c>
      <c r="G100" s="111"/>
      <c r="H100" s="112"/>
      <c r="I100" s="64"/>
      <c r="J100" s="64"/>
      <c r="K100" s="63"/>
    </row>
    <row r="101" spans="1:11" ht="15.75">
      <c r="A101" s="338">
        <v>95</v>
      </c>
      <c r="B101" s="114" t="s">
        <v>97</v>
      </c>
      <c r="C101" s="20">
        <v>3987</v>
      </c>
      <c r="D101" s="20">
        <v>282</v>
      </c>
      <c r="E101" s="20">
        <v>428</v>
      </c>
      <c r="F101" s="57">
        <v>726</v>
      </c>
      <c r="G101" s="111"/>
      <c r="H101" s="112"/>
      <c r="I101" s="64"/>
      <c r="J101" s="64"/>
      <c r="K101" s="63"/>
    </row>
    <row r="102" spans="1:11" ht="15.75">
      <c r="A102" s="338">
        <v>96</v>
      </c>
      <c r="B102" s="114" t="s">
        <v>98</v>
      </c>
      <c r="C102" s="20">
        <v>23340</v>
      </c>
      <c r="D102" s="20">
        <v>1959</v>
      </c>
      <c r="E102" s="20">
        <v>2604</v>
      </c>
      <c r="F102" s="57">
        <v>4533</v>
      </c>
      <c r="G102" s="111"/>
      <c r="H102" s="112"/>
      <c r="I102" s="64"/>
      <c r="J102" s="64"/>
      <c r="K102" s="63"/>
    </row>
    <row r="103" spans="1:11" ht="15.75">
      <c r="A103" s="338">
        <v>97</v>
      </c>
      <c r="B103" s="114" t="s">
        <v>99</v>
      </c>
      <c r="C103" s="20">
        <v>26296</v>
      </c>
      <c r="D103" s="20">
        <v>1750</v>
      </c>
      <c r="E103" s="20">
        <v>3012</v>
      </c>
      <c r="F103" s="57">
        <v>5124</v>
      </c>
      <c r="G103" s="111"/>
      <c r="H103" s="112"/>
      <c r="I103" s="64"/>
      <c r="J103" s="64"/>
      <c r="K103" s="63"/>
    </row>
    <row r="104" spans="1:11" ht="15.75">
      <c r="A104" s="338">
        <v>98</v>
      </c>
      <c r="B104" s="114" t="s">
        <v>100</v>
      </c>
      <c r="C104" s="20">
        <v>6232</v>
      </c>
      <c r="D104" s="20">
        <v>408</v>
      </c>
      <c r="E104" s="20">
        <v>641</v>
      </c>
      <c r="F104" s="57">
        <v>1526</v>
      </c>
      <c r="G104" s="111"/>
      <c r="H104" s="112"/>
      <c r="I104" s="64"/>
      <c r="J104" s="64"/>
      <c r="K104" s="63"/>
    </row>
    <row r="105" spans="1:11" ht="15.75">
      <c r="A105" s="338">
        <v>99</v>
      </c>
      <c r="B105" s="114" t="s">
        <v>101</v>
      </c>
      <c r="C105" s="20">
        <v>2421</v>
      </c>
      <c r="D105" s="20">
        <v>153</v>
      </c>
      <c r="E105" s="20">
        <v>292</v>
      </c>
      <c r="F105" s="57">
        <v>458</v>
      </c>
      <c r="G105" s="111"/>
      <c r="H105" s="112"/>
      <c r="I105" s="64"/>
      <c r="J105" s="64"/>
      <c r="K105" s="63"/>
    </row>
    <row r="106" spans="1:11" ht="15.75">
      <c r="A106" s="338">
        <v>100</v>
      </c>
      <c r="B106" s="114" t="s">
        <v>102</v>
      </c>
      <c r="C106" s="20">
        <v>18393</v>
      </c>
      <c r="D106" s="20">
        <v>1679</v>
      </c>
      <c r="E106" s="20">
        <v>2089</v>
      </c>
      <c r="F106" s="57">
        <v>3412</v>
      </c>
      <c r="G106" s="111"/>
      <c r="H106" s="112"/>
      <c r="I106" s="64"/>
      <c r="J106" s="64"/>
      <c r="K106" s="63"/>
    </row>
    <row r="107" spans="1:11" ht="15.75">
      <c r="A107" s="338">
        <v>101</v>
      </c>
      <c r="B107" s="114" t="s">
        <v>103</v>
      </c>
      <c r="C107" s="20">
        <v>3753</v>
      </c>
      <c r="D107" s="20">
        <v>241</v>
      </c>
      <c r="E107" s="20">
        <v>360</v>
      </c>
      <c r="F107" s="57">
        <v>891</v>
      </c>
      <c r="G107" s="111"/>
      <c r="H107" s="112"/>
      <c r="I107" s="64"/>
      <c r="J107" s="64"/>
      <c r="K107" s="63"/>
    </row>
    <row r="108" spans="1:11" ht="15.75">
      <c r="A108" s="338">
        <v>102</v>
      </c>
      <c r="B108" s="114" t="s">
        <v>104</v>
      </c>
      <c r="C108" s="20">
        <v>5343</v>
      </c>
      <c r="D108" s="20">
        <v>282</v>
      </c>
      <c r="E108" s="20">
        <v>603</v>
      </c>
      <c r="F108" s="57">
        <v>1253</v>
      </c>
      <c r="G108" s="111"/>
      <c r="H108" s="112"/>
      <c r="I108" s="64"/>
      <c r="J108" s="64"/>
      <c r="K108" s="63"/>
    </row>
    <row r="109" spans="1:11" ht="15.75">
      <c r="A109" s="338">
        <v>103</v>
      </c>
      <c r="B109" s="114" t="s">
        <v>105</v>
      </c>
      <c r="C109" s="20">
        <v>13275</v>
      </c>
      <c r="D109" s="20">
        <v>958</v>
      </c>
      <c r="E109" s="20">
        <v>1459</v>
      </c>
      <c r="F109" s="57">
        <v>2684</v>
      </c>
      <c r="G109" s="111"/>
      <c r="H109" s="112"/>
      <c r="I109" s="64"/>
      <c r="J109" s="64"/>
      <c r="K109" s="63"/>
    </row>
    <row r="110" spans="1:11" ht="15.75">
      <c r="A110" s="338">
        <v>104</v>
      </c>
      <c r="B110" s="114" t="s">
        <v>106</v>
      </c>
      <c r="C110" s="20">
        <v>10571</v>
      </c>
      <c r="D110" s="20">
        <v>997</v>
      </c>
      <c r="E110" s="20">
        <v>1376</v>
      </c>
      <c r="F110" s="57">
        <v>1670</v>
      </c>
      <c r="G110" s="111"/>
      <c r="H110" s="112"/>
      <c r="I110" s="64"/>
      <c r="J110" s="64"/>
      <c r="K110" s="63"/>
    </row>
    <row r="111" spans="1:11" ht="15.75">
      <c r="A111" s="338">
        <v>105</v>
      </c>
      <c r="B111" s="5" t="s">
        <v>107</v>
      </c>
      <c r="C111" s="20">
        <v>3610</v>
      </c>
      <c r="D111" s="20">
        <v>171</v>
      </c>
      <c r="E111" s="20">
        <v>344</v>
      </c>
      <c r="F111" s="57">
        <v>952</v>
      </c>
      <c r="G111" s="111"/>
      <c r="H111" s="112"/>
      <c r="I111" s="64"/>
      <c r="J111" s="64"/>
      <c r="K111" s="63"/>
    </row>
    <row r="112" spans="1:11" ht="15.75">
      <c r="A112" s="338">
        <v>106</v>
      </c>
      <c r="B112" s="5" t="s">
        <v>108</v>
      </c>
      <c r="C112" s="20">
        <v>31954</v>
      </c>
      <c r="D112" s="20">
        <v>2098</v>
      </c>
      <c r="E112" s="20">
        <v>3523</v>
      </c>
      <c r="F112" s="57">
        <v>6546</v>
      </c>
      <c r="G112" s="111"/>
      <c r="H112" s="112"/>
      <c r="I112" s="64"/>
      <c r="J112" s="64"/>
      <c r="K112" s="63"/>
    </row>
    <row r="113" spans="1:11" ht="15.75">
      <c r="A113" s="338">
        <v>107</v>
      </c>
      <c r="B113" s="5" t="s">
        <v>109</v>
      </c>
      <c r="C113" s="20">
        <v>3698</v>
      </c>
      <c r="D113" s="20">
        <v>222</v>
      </c>
      <c r="E113" s="20">
        <v>369</v>
      </c>
      <c r="F113" s="57">
        <v>750</v>
      </c>
      <c r="G113" s="111"/>
      <c r="H113" s="112"/>
      <c r="I113" s="64"/>
      <c r="J113" s="64"/>
      <c r="K113" s="63"/>
    </row>
    <row r="114" spans="1:11" ht="15.75">
      <c r="A114" s="338">
        <v>108</v>
      </c>
      <c r="B114" s="5" t="s">
        <v>110</v>
      </c>
      <c r="C114" s="20">
        <v>31290</v>
      </c>
      <c r="D114" s="20">
        <v>2363</v>
      </c>
      <c r="E114" s="20">
        <v>3735</v>
      </c>
      <c r="F114" s="57">
        <v>6233</v>
      </c>
      <c r="G114" s="111"/>
      <c r="H114" s="112"/>
      <c r="I114" s="64"/>
      <c r="J114" s="64"/>
      <c r="K114" s="63"/>
    </row>
    <row r="115" spans="1:11" ht="15.75">
      <c r="A115" s="338">
        <v>109</v>
      </c>
      <c r="B115" s="5" t="s">
        <v>111</v>
      </c>
      <c r="C115" s="20">
        <v>2656</v>
      </c>
      <c r="D115" s="20">
        <v>160</v>
      </c>
      <c r="E115" s="20">
        <v>305</v>
      </c>
      <c r="F115" s="57">
        <v>652</v>
      </c>
      <c r="G115" s="111"/>
      <c r="H115" s="112"/>
      <c r="I115" s="64"/>
      <c r="J115" s="64"/>
      <c r="K115" s="63"/>
    </row>
    <row r="116" spans="1:11" ht="15.75">
      <c r="A116" s="338">
        <v>110</v>
      </c>
      <c r="B116" s="5" t="s">
        <v>112</v>
      </c>
      <c r="C116" s="20">
        <v>9479</v>
      </c>
      <c r="D116" s="20">
        <v>522</v>
      </c>
      <c r="E116" s="20">
        <v>903</v>
      </c>
      <c r="F116" s="57">
        <v>2327</v>
      </c>
      <c r="G116" s="111"/>
      <c r="H116" s="112"/>
      <c r="I116" s="64"/>
      <c r="J116" s="64"/>
      <c r="K116" s="63"/>
    </row>
    <row r="117" spans="1:11" ht="15.75">
      <c r="A117" s="338">
        <v>111</v>
      </c>
      <c r="B117" s="5" t="s">
        <v>113</v>
      </c>
      <c r="C117" s="20">
        <v>3506</v>
      </c>
      <c r="D117" s="20">
        <v>172</v>
      </c>
      <c r="E117" s="20">
        <v>350</v>
      </c>
      <c r="F117" s="57">
        <v>858</v>
      </c>
      <c r="G117" s="111"/>
      <c r="H117" s="112"/>
      <c r="I117" s="64"/>
      <c r="J117" s="64"/>
      <c r="K117" s="63"/>
    </row>
    <row r="118" spans="1:11" ht="15.75">
      <c r="A118" s="338">
        <v>112</v>
      </c>
      <c r="B118" s="5" t="s">
        <v>114</v>
      </c>
      <c r="C118" s="20">
        <v>2124</v>
      </c>
      <c r="D118" s="20">
        <v>120</v>
      </c>
      <c r="E118" s="20">
        <v>191</v>
      </c>
      <c r="F118" s="57">
        <v>489</v>
      </c>
      <c r="G118" s="111"/>
      <c r="H118" s="112"/>
      <c r="I118" s="64"/>
      <c r="J118" s="64"/>
      <c r="K118" s="63"/>
    </row>
    <row r="119" spans="1:11" ht="15.75">
      <c r="A119" s="338">
        <v>113</v>
      </c>
      <c r="B119" s="5" t="s">
        <v>115</v>
      </c>
      <c r="C119" s="20">
        <v>4256</v>
      </c>
      <c r="D119" s="20">
        <v>226</v>
      </c>
      <c r="E119" s="20">
        <v>423</v>
      </c>
      <c r="F119" s="57">
        <v>885</v>
      </c>
      <c r="G119" s="111"/>
      <c r="H119" s="112"/>
      <c r="I119" s="64"/>
      <c r="J119" s="64"/>
      <c r="K119" s="63"/>
    </row>
    <row r="120" spans="1:11" ht="15.75">
      <c r="A120" s="338">
        <v>114</v>
      </c>
      <c r="B120" s="5" t="s">
        <v>116</v>
      </c>
      <c r="C120" s="20">
        <v>8966</v>
      </c>
      <c r="D120" s="20">
        <v>553</v>
      </c>
      <c r="E120" s="20">
        <v>969</v>
      </c>
      <c r="F120" s="57">
        <v>1852</v>
      </c>
      <c r="G120" s="111"/>
      <c r="H120" s="112"/>
      <c r="I120" s="64"/>
      <c r="J120" s="64"/>
      <c r="K120" s="63"/>
    </row>
    <row r="121" spans="1:11" ht="15.75">
      <c r="A121" s="338">
        <v>115</v>
      </c>
      <c r="B121" s="5" t="s">
        <v>117</v>
      </c>
      <c r="C121" s="20">
        <v>12361</v>
      </c>
      <c r="D121" s="20">
        <v>786</v>
      </c>
      <c r="E121" s="20">
        <v>1446</v>
      </c>
      <c r="F121" s="57">
        <v>2430</v>
      </c>
      <c r="G121" s="111"/>
      <c r="H121" s="112"/>
      <c r="I121" s="64"/>
      <c r="J121" s="64"/>
      <c r="K121" s="63"/>
    </row>
    <row r="122" spans="1:11" ht="15.75">
      <c r="A122" s="338">
        <v>116</v>
      </c>
      <c r="B122" s="5" t="s">
        <v>118</v>
      </c>
      <c r="C122" s="20">
        <v>4114</v>
      </c>
      <c r="D122" s="20">
        <v>236</v>
      </c>
      <c r="E122" s="20">
        <v>431</v>
      </c>
      <c r="F122" s="57">
        <v>958</v>
      </c>
      <c r="G122" s="111"/>
      <c r="H122" s="112"/>
      <c r="I122" s="64"/>
      <c r="J122" s="64"/>
      <c r="K122" s="63"/>
    </row>
    <row r="123" spans="1:11" ht="15.75">
      <c r="A123" s="338">
        <v>117</v>
      </c>
      <c r="B123" s="5" t="s">
        <v>119</v>
      </c>
      <c r="C123" s="20">
        <v>5498</v>
      </c>
      <c r="D123" s="20">
        <v>232</v>
      </c>
      <c r="E123" s="20">
        <v>571</v>
      </c>
      <c r="F123" s="57">
        <v>1319</v>
      </c>
      <c r="G123" s="111"/>
      <c r="H123" s="112"/>
      <c r="I123" s="64"/>
      <c r="J123" s="64"/>
      <c r="K123" s="63"/>
    </row>
    <row r="124" spans="1:11" ht="15.75">
      <c r="A124" s="338">
        <v>118</v>
      </c>
      <c r="B124" s="5" t="s">
        <v>120</v>
      </c>
      <c r="C124" s="20">
        <v>6361</v>
      </c>
      <c r="D124" s="20">
        <v>335</v>
      </c>
      <c r="E124" s="20">
        <v>618</v>
      </c>
      <c r="F124" s="57">
        <v>1424</v>
      </c>
      <c r="G124" s="111"/>
      <c r="H124" s="112"/>
      <c r="I124" s="64"/>
      <c r="J124" s="64"/>
      <c r="K124" s="63"/>
    </row>
    <row r="125" spans="1:11" ht="15.75">
      <c r="A125" s="339">
        <v>119</v>
      </c>
      <c r="B125" s="6" t="s">
        <v>121</v>
      </c>
      <c r="C125" s="188">
        <v>3271</v>
      </c>
      <c r="D125" s="188">
        <v>156</v>
      </c>
      <c r="E125" s="188">
        <v>353</v>
      </c>
      <c r="F125" s="189">
        <v>737</v>
      </c>
      <c r="G125" s="111"/>
      <c r="H125" s="112"/>
      <c r="I125" s="64"/>
      <c r="J125" s="64"/>
      <c r="K125" s="63"/>
    </row>
    <row r="126" spans="1:11" ht="15.75">
      <c r="A126" s="602" t="s">
        <v>122</v>
      </c>
      <c r="B126" s="602" t="s">
        <v>122</v>
      </c>
      <c r="C126" s="102">
        <v>1033313</v>
      </c>
      <c r="D126" s="102">
        <v>69595</v>
      </c>
      <c r="E126" s="102">
        <v>112257</v>
      </c>
      <c r="F126" s="102">
        <v>212663</v>
      </c>
    </row>
    <row r="127" spans="1:11" ht="15.75">
      <c r="F127" s="22"/>
    </row>
    <row r="128" spans="1:11" ht="165" customHeight="1">
      <c r="A128" s="604" t="s">
        <v>239</v>
      </c>
      <c r="B128" s="605"/>
      <c r="C128" s="605"/>
      <c r="D128" s="605"/>
      <c r="E128" s="605"/>
      <c r="F128" s="605"/>
    </row>
    <row r="129" spans="4:5">
      <c r="D129" s="156"/>
      <c r="E129" s="156"/>
    </row>
    <row r="130" spans="4:5">
      <c r="D130" s="185"/>
      <c r="E130" s="185"/>
    </row>
  </sheetData>
  <sheetProtection formatCells="0" formatColumns="0" formatRows="0" insertColumns="0" insertRows="0" insertHyperlinks="0" deleteColumns="0" deleteRows="0"/>
  <mergeCells count="4">
    <mergeCell ref="A15:B15"/>
    <mergeCell ref="A126:B126"/>
    <mergeCell ref="A2:F2"/>
    <mergeCell ref="A128:F128"/>
  </mergeCell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Kopsavilkums</vt:lpstr>
      <vt:lpstr>PFI</vt:lpstr>
      <vt:lpstr>Izverstais_PFI_aprekins</vt:lpstr>
      <vt:lpstr>Vertetie_ienemumi</vt:lpstr>
      <vt:lpstr>IIN_ienemumi</vt:lpstr>
      <vt:lpstr>IIN_SK_koeficienti</vt:lpstr>
      <vt:lpstr>Iedzivotaju_skaits_struktura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Sanita.Skiltere</dc:creator>
  <cp:keywords/>
  <dc:description/>
  <cp:lastModifiedBy>Lāsma Ūbele</cp:lastModifiedBy>
  <cp:revision/>
  <cp:lastPrinted>2016-09-13T14:33:44Z</cp:lastPrinted>
  <dcterms:created xsi:type="dcterms:W3CDTF">2009-10-28T13:46:16Z</dcterms:created>
  <dcterms:modified xsi:type="dcterms:W3CDTF">2017-01-20T12:29:47Z</dcterms:modified>
  <cp:contentStatus/>
</cp:coreProperties>
</file>